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9120" tabRatio="832" firstSheet="6" activeTab="6"/>
  </bookViews>
  <sheets>
    <sheet name="Д 3.1 обсяги фінансування ТЦ " sheetId="1" r:id="rId1"/>
    <sheet name="Д 3.2 обсяги фінанс. стацвід" sheetId="2" r:id="rId2"/>
    <sheet name="Д 3.3  діяльність ТЦ " sheetId="3" r:id="rId3"/>
    <sheet name="Д 3.4 Кадрове забезпечення" sheetId="4" r:id="rId4"/>
    <sheet name="Д 3.5 нові відділ. та іннов " sheetId="5" r:id="rId5"/>
    <sheet name="Д 3.6 Нові категорії осіб" sheetId="6" r:id="rId6"/>
    <sheet name="Д 3.9 Довідник ТЦ" sheetId="7" r:id="rId7"/>
  </sheets>
  <definedNames>
    <definedName name="_xlnm.Print_Titles" localSheetId="6">'Д 3.9 Довідник ТЦ'!$2:$2</definedName>
    <definedName name="_xlnm.Print_Area" localSheetId="0">'Д 3.1 обсяги фінансування ТЦ '!$A$1:$L$53</definedName>
    <definedName name="_xlnm.Print_Area" localSheetId="1">'Д 3.2 обсяги фінанс. стацвід'!$A$1:$H$25</definedName>
    <definedName name="_xlnm.Print_Area" localSheetId="2">'Д 3.3  діяльність ТЦ '!$A$1:$L$58</definedName>
    <definedName name="_xlnm.Print_Area" localSheetId="3">'Д 3.4 Кадрове забезпечення'!$A$1:$AB$57</definedName>
    <definedName name="_xlnm.Print_Area" localSheetId="4">'Д 3.5 нові відділ. та іннов '!$A$1:$AI$59</definedName>
    <definedName name="_xlnm.Print_Area" localSheetId="5">'Д 3.6 Нові категорії осіб'!$A$1:$Q$56</definedName>
    <definedName name="_xlnm.Print_Area" localSheetId="6">'Д 3.9 Довідник ТЦ'!$A$1:$D$45</definedName>
  </definedNames>
  <calcPr fullCalcOnLoad="1"/>
</workbook>
</file>

<file path=xl/sharedStrings.xml><?xml version="1.0" encoding="utf-8"?>
<sst xmlns="http://schemas.openxmlformats.org/spreadsheetml/2006/main" count="550" uniqueCount="316">
  <si>
    <t>63503,  Харківська обл., м.Чугуїв,                                          вул. Старонікольська,20,   chuguev_tercentr@ukr.net</t>
  </si>
  <si>
    <t>Протасова Тамара Іванівна,                     (05757) 4 14 14</t>
  </si>
  <si>
    <t>63801, Харківська обл.,  смт Борова,                           вул Миру, 19,  terzentrbor@ukr.net</t>
  </si>
  <si>
    <t>62203, Харківська обл., смт. Золочів,                                пл. Слобожанська, 10 zolochiv_tercentr@meta.ua</t>
  </si>
  <si>
    <t>Шаповал Олег Олексійович                        (0253) 5 33 09</t>
  </si>
  <si>
    <t>Денисенко Валерій Олександрович           (05752) 5 41 12</t>
  </si>
  <si>
    <t xml:space="preserve">Гуленко Тетяна Василівна                                                                                                                                          (0241) 4 58 42          </t>
  </si>
  <si>
    <t>Веретеннікова Надія Анатоліївна                            (0257) 3 33 81</t>
  </si>
  <si>
    <t>64300, Харківська обл., м. Ізюм,                               вул. Гагаріна, 1,                                    tercentr-irr@ukr.net</t>
  </si>
  <si>
    <t>64003, Харківська обл., смт. Кегичівка,                             вул. Волошина, 32,  kehcentr@ukr.net</t>
  </si>
  <si>
    <t>Пономарьова Зоя Іванівна                          (0265) 6 14 81</t>
  </si>
  <si>
    <t>61124, Харківська обл., м. Харків,              пр.Гагаріна, 157-а
tcso.hrda@ukr.net</t>
  </si>
  <si>
    <t xml:space="preserve">63503, Харківська обл., м. Чугуїв,                                бульвар Комарова, 11,                      tercentr_chuguev@ukr.net </t>
  </si>
  <si>
    <t xml:space="preserve"> Загоруйко Володимир                    Петрович,                                               тел. (0242) 5 33 09</t>
  </si>
  <si>
    <t xml:space="preserve">Гришин Сергій Олекандрович               (05745) 2 57 94 </t>
  </si>
  <si>
    <t>Сипко Василь Миколайович                        (0248) 3 31 49</t>
  </si>
  <si>
    <t>61174, м. Харків,  пр. Перемоги, 77А, zabota_7@ukr.net</t>
  </si>
  <si>
    <t>61002, м. Харків,   вул. Багалія, 12 ck_ters_93@ukr.net</t>
  </si>
  <si>
    <t>61146, м. Харків,  вул. Валентинівська, 23-г,  moskov_tc@ukr.net</t>
  </si>
  <si>
    <t xml:space="preserve">Довідник територіальних центрів соціального обслуговування (надання соціальних послуг) по Харківській області </t>
  </si>
  <si>
    <t xml:space="preserve">Інформація щодо діяльності територіальих центрів соціального обслуговування (надання соціальних послуг)                                                                                                                                                                                       по Харківській області станом станом на 01.01.2016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</si>
  <si>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соціальний працівник, всього  </t>
    </r>
    <r>
      <rPr>
        <sz val="12"/>
        <color indexed="8"/>
        <rFont val="Times New Roman"/>
        <family val="1"/>
      </rPr>
      <t>(15+16+17+18=21)</t>
    </r>
  </si>
  <si>
    <r>
      <t xml:space="preserve">                                                                               станом на 01.01.2016 р</t>
    </r>
    <r>
      <rPr>
        <sz val="14"/>
        <rFont val="Times New Roman"/>
        <family val="1"/>
      </rPr>
      <t xml:space="preserve">. </t>
    </r>
    <r>
      <rPr>
        <b/>
        <i/>
        <sz val="14"/>
        <rFont val="Times New Roman"/>
        <family val="1"/>
      </rPr>
      <t xml:space="preserve">(дані по Харківській області)                                                                                             </t>
    </r>
  </si>
  <si>
    <t>станом на 01.01.2016 по Харківській обл.</t>
  </si>
  <si>
    <t xml:space="preserve">щодо обслуговування нових категорій громадян територіальними центрами соціального обслуговування (надання соціальних послуг) та проведеній інформаційно-роз'яснювальній роботі                                                                                                                                                по Харківській  області  </t>
  </si>
  <si>
    <t>Печенізький*</t>
  </si>
  <si>
    <t xml:space="preserve">*- в Печенізькому районі стаціонарне відділення ліквідовано (розп. Печенізької РДА від 22.01.2015 № 07). Протягом 2-х місяців                                                                                                                           </t>
  </si>
  <si>
    <t>Балаклійський районний територіальний центр соціального обслуговування (надання соціальних послуг)</t>
  </si>
  <si>
    <t xml:space="preserve">Територіальний центр соціального обслуговування (надання соціальних послуг) Богодухівської районної державної адміністрації </t>
  </si>
  <si>
    <t>Теиторіальний центр соціального обслуговування (надання соціальних послуг) Борівської районної державної адміністрації</t>
  </si>
  <si>
    <t>Територіальний центр соціального обслуговування (надання соціальних послуг) Валківської РДА</t>
  </si>
  <si>
    <t xml:space="preserve"> за 1 особою здійснюється постійний догляд родичами</t>
  </si>
  <si>
    <t>2015 року в ньому перебувало 11 осіб, 9 з яких влаштовані до будинків-інтернатів, 1 особа оформлена до лікарні,</t>
  </si>
  <si>
    <t xml:space="preserve">Територіальний центр соціального обслуговування (надання соціальних послуг) Великобурлуцької районної державної адміністрації </t>
  </si>
  <si>
    <t>Територіальний центр соціального обслуговування (надання соціальних послуг) Вовчанської районної державної адміністрації</t>
  </si>
  <si>
    <t>Територіальний центр соціального обслуговування (надання соціальних послуг) Кегичівської районної державної адміністрації</t>
  </si>
  <si>
    <t>Територіальний центр соціального обслуговування (надання соціальних послуг) Лозівської РДА</t>
  </si>
  <si>
    <t>Територіальний центр соціального обслуговування (надання соціальних послуг) Нововодолазької районної державної адміністрації</t>
  </si>
  <si>
    <t xml:space="preserve">Куп'янський районний територіальний центр соціального обслуговування   (надання соціальних послуг)
</t>
  </si>
  <si>
    <t xml:space="preserve">Територіальний центр соціального обслуговування (надання соціальних послуг) Ізюмськоїї районної ради Харківської області </t>
  </si>
  <si>
    <t>Територіальний  центр соціального  обслуговування (надання соціальних послуг ) Первомайської районної ради Харківської області</t>
  </si>
  <si>
    <t xml:space="preserve">Комунальна установа "Близнюківський     територіальний центр соціального обслуговування (надання соціальних послуг)"  </t>
  </si>
  <si>
    <t>КУ Територіальний центр соціального обслуговування (надання соціальних послуг) Зміївської районної ради Харківської області</t>
  </si>
  <si>
    <t>Територіальний центр соціального обслуговування (надання соціальних послуг) Сахновщинської РДА</t>
  </si>
  <si>
    <t>Територіальний  центр соціального обслуговування (надання соціальних послуг) Харківської районної державної адміністрації</t>
  </si>
  <si>
    <t>Територіальний центр соціального обслуговування (надання соціальних послуг) Чугуївської районної державної адміністрації</t>
  </si>
  <si>
    <t>Територіальний центр соціального обслуговування (надання соціальних послуг)Шевченківської РДА</t>
  </si>
  <si>
    <t>Територіальний центр соціального обслуговування (надання соціальних послуг) Ізюмської міської ради</t>
  </si>
  <si>
    <t>Територіальний центр соціального обслуговування (надання соціальних послуг) Лозівської міської ради</t>
  </si>
  <si>
    <t>Територіальний центр соціального обслуговування (надання соціальних послуг) Люботинської міської ради</t>
  </si>
  <si>
    <t>Територіальний центр соціального обслуговування (надання соціальних послуг) Первомайської міської ради</t>
  </si>
  <si>
    <t>Назва територіального центру</t>
  </si>
  <si>
    <t>Назва територіального центру відповідно до затвердженого положення про нього</t>
  </si>
  <si>
    <t>соціального працівника</t>
  </si>
  <si>
    <t>соціального робітника</t>
  </si>
  <si>
    <t>Інформація</t>
  </si>
  <si>
    <t>працівники бухгалтерії</t>
  </si>
  <si>
    <t>еконономісти</t>
  </si>
  <si>
    <t>юристконсульт</t>
  </si>
  <si>
    <t>у тому числі:</t>
  </si>
  <si>
    <t>Фахівець із соціальної допомоги вдома</t>
  </si>
  <si>
    <t>фахівець із соціальної роботи</t>
  </si>
  <si>
    <t>інструктор з трудової адаптації</t>
  </si>
  <si>
    <t>з їх числа:</t>
  </si>
  <si>
    <t>лікарі</t>
  </si>
  <si>
    <t>середній медичний персонал</t>
  </si>
  <si>
    <t>молодший медичний персонал</t>
  </si>
  <si>
    <t>мають будь-яку вищу освіту</t>
  </si>
  <si>
    <t>Обслуговування нових категорій  осіб відділеннями територіального центру</t>
  </si>
  <si>
    <t>Територіальний центр надання соціальних послуг Новобаварського району міста Харкова</t>
  </si>
  <si>
    <t>Територіальний центр надання соціальних послуг Київського району міста Харків</t>
  </si>
  <si>
    <t>Територіальний центр надання соціальних послуг Слобідського району міста Харкова</t>
  </si>
  <si>
    <t>Територіальний центр надання соціальних послуг Московського району міста Харкова</t>
  </si>
  <si>
    <t>Територіальний центр надання соціальних послуг Основ'янського району м. Харкова</t>
  </si>
  <si>
    <t>Територіальний центр надання соціальних послуг Шевченківського району міста Харкова</t>
  </si>
  <si>
    <t>Територіальний центр надання соціальних послуг Холодногірського району міста Харкова</t>
  </si>
  <si>
    <t>61103, Харківська область, м. Богодухів,  пл. Героїв Чорнобиля, буд.2,   bogtercentr@ukr.net</t>
  </si>
  <si>
    <t>62602,  Харківська обл., смт. Великий Бурлук, вул.Весняна, 37       burluktercentr@ukr.net</t>
  </si>
  <si>
    <t>64501, Харківська обл.,                                  смт. Сахновщина, вул. Тарасів Шлях, 68,                                                               sakh-tc@ukr.net</t>
  </si>
  <si>
    <t>62801, Харківська обл., Печенізький р-н, селище Печеніги,  вул.Поштова, 41;                                         tercentr-pechenegi@ukr.net</t>
  </si>
  <si>
    <t>Калашнікова Алла Миколаївна                  (0251) 5 16 34</t>
  </si>
  <si>
    <t>61001, м. Харків,                                              вул. Б.Хмельницького, 13, cher_tercenter@ukr.net</t>
  </si>
  <si>
    <t>61099, м. Харків,                                         бульвар Богдана Хмельницького, 10-А,                                 frunzter@ukr.net</t>
  </si>
  <si>
    <t xml:space="preserve">Інформаційно-роз’яснювальна робота, кількість виступів на: </t>
  </si>
  <si>
    <t>одинокі хворі</t>
  </si>
  <si>
    <t>малозабезпечені безробітні</t>
  </si>
  <si>
    <t>інваліди ІІІ групи</t>
  </si>
  <si>
    <t>телебаченні</t>
  </si>
  <si>
    <t>радіо</t>
  </si>
  <si>
    <t>ЗМІ</t>
  </si>
  <si>
    <t>Пункти прокату</t>
  </si>
  <si>
    <t>Їдальні</t>
  </si>
  <si>
    <t>Забезпечено соціальних робітників</t>
  </si>
  <si>
    <t>Спецодягом, шт.</t>
  </si>
  <si>
    <t>Взуттям, пар</t>
  </si>
  <si>
    <t>Велосипедами, шт.</t>
  </si>
  <si>
    <t>Інвентарем, шт</t>
  </si>
  <si>
    <t>реабілітолог</t>
  </si>
  <si>
    <t>щодо кадрового забезпечення територіальних центрів соціального обслуговування  (надання соціальних послуг)</t>
  </si>
  <si>
    <t>із загальної чисельності працівників терцентру - чисельність соціальних робітників</t>
  </si>
  <si>
    <t xml:space="preserve">Медичний персонал, всього </t>
  </si>
  <si>
    <t>Керівний склад (директор, заступник директора, завідувачі відділень, заступники завідувачів відділень)</t>
  </si>
  <si>
    <t>соціальний працівник</t>
  </si>
  <si>
    <t>Відділення соціальної допомоги вдома інвалідам з психічними захворюваннями</t>
  </si>
  <si>
    <t>бездомні громадяни, які обслуговуються стаціонарними відділеннями терцентру</t>
  </si>
  <si>
    <t>багатодітні сім'ї</t>
  </si>
  <si>
    <t>постраждалі від торгівлі людьми</t>
  </si>
  <si>
    <t>особи з психічними захворюваннями</t>
  </si>
  <si>
    <t>інші категорії осіб (*зазначити які)</t>
  </si>
  <si>
    <t>психолог</t>
  </si>
  <si>
    <t>працюючих у селі</t>
  </si>
  <si>
    <t>працюють у селі</t>
  </si>
  <si>
    <t xml:space="preserve">з їх числа: </t>
  </si>
  <si>
    <t>Фактична чисельність  працівників територіального центру, всього  осіб:</t>
  </si>
  <si>
    <t>тис. грн</t>
  </si>
  <si>
    <t>Проїзними квитками або компенсацією (осіб)</t>
  </si>
  <si>
    <t>№ з/п</t>
  </si>
  <si>
    <t>з них:</t>
  </si>
  <si>
    <t>Середнє навантаження на соціального робітника у відділеннях соціальної допомоги вдома (місто)</t>
  </si>
  <si>
    <t>Середнє навантаження на соціального робітника у відділеннях соціальної допомоги вдома (село)</t>
  </si>
  <si>
    <t>Назва  територіального центру соціального обслуговувння (надання соціальних послуг)</t>
  </si>
  <si>
    <t>паліативно хворі</t>
  </si>
  <si>
    <t>Відділення денного догляду дорослих</t>
  </si>
  <si>
    <t>Відділення денного догляду дітей-інвалідів</t>
  </si>
  <si>
    <t>Відділення соціальної реабілітації інвалідів та дітей-інвалідів</t>
  </si>
  <si>
    <t>Пункт (сектор, відділення) обліку бездомних громадян</t>
  </si>
  <si>
    <t>Мобільний соціальний офіс</t>
  </si>
  <si>
    <t>Інші відділення (*вказати, які)</t>
  </si>
  <si>
    <t>Університет ІІІ віку</t>
  </si>
  <si>
    <t>Начальник управління організації соціальних                                                                    Г.С. Левкіна</t>
  </si>
  <si>
    <t>Начальник управління організації соціальних                                                                                                                                Г.С. Левкіна</t>
  </si>
  <si>
    <t>Начальник управління організації соціальних                                                                                                                                              Г.С. Левкіна</t>
  </si>
  <si>
    <t>міста</t>
  </si>
  <si>
    <t>село</t>
  </si>
  <si>
    <t>Мультидисциплінарна команда</t>
  </si>
  <si>
    <t>Транспортні послуги</t>
  </si>
  <si>
    <t xml:space="preserve">Кількість </t>
  </si>
  <si>
    <t xml:space="preserve">Наявність у ТЦ власного автотранспорту, всього одиниць </t>
  </si>
  <si>
    <t>легкових авто</t>
  </si>
  <si>
    <t>мікроавтобусів</t>
  </si>
  <si>
    <t>Впровадження нових соціальних послуг та інноваційних моделей соціальної роботи</t>
  </si>
  <si>
    <t>у т. ч. пристосованих для перевезення маломобільних груп населення</t>
  </si>
  <si>
    <t>Інші                        (**вказати, які)</t>
  </si>
  <si>
    <t>Кількість відділень</t>
  </si>
  <si>
    <t xml:space="preserve">Чисельність обслуговуваних, осіб </t>
  </si>
  <si>
    <t xml:space="preserve">Інформація щодо інноваційних форм надання соціальних послуг </t>
  </si>
  <si>
    <t>Фінансування  територіальних центрів соціального обслуговування (надання соціальних послуг) та забезпечення надання платних послуг</t>
  </si>
  <si>
    <t>Назва стаціонарного відділення територіального центру відповідно до затвердженого положення</t>
  </si>
  <si>
    <t>Відділення територіального центру</t>
  </si>
  <si>
    <t>Відділення соціальної допомоги вдома паліативно хворим особам</t>
  </si>
  <si>
    <t>чисельність охоплених послугою осіб</t>
  </si>
  <si>
    <t xml:space="preserve">% від запланованого </t>
  </si>
  <si>
    <t>Середня заробітна плата, грн</t>
  </si>
  <si>
    <t>показник відповідності рівня та напрямку освіти соціаьлних працівників</t>
  </si>
  <si>
    <t>мають відповідну підготовку за освітнім напрямом "соціальна робота", "психологія", "соціальна педагогіка"</t>
  </si>
  <si>
    <t>Назва територіального центру соціального обслуговування (надання соціальних послуг)</t>
  </si>
  <si>
    <t>ІНФОРМАЦІЯ</t>
  </si>
  <si>
    <t>охоплення послугами територіальними центрами*</t>
  </si>
  <si>
    <t xml:space="preserve">Повна назва територіального центру соціального обслуговування (надання соціальних послуг) </t>
  </si>
  <si>
    <t>Поштова та електронна адреси організації</t>
  </si>
  <si>
    <t>Керівник (прізвище, ім'я, по батькові ), контактний телефон (стаціонарний та мобільний)</t>
  </si>
  <si>
    <t>Додаток 3.2</t>
  </si>
  <si>
    <t>Додаток 3.3</t>
  </si>
  <si>
    <t>*   чисельність осіб, фактично охоплених обслуговуванням через відділення терцентру/чисельність виявлених, які потребують обслуговування, %</t>
  </si>
  <si>
    <t>Додаток 3.4</t>
  </si>
  <si>
    <t>Загальна чисельність штату працівників територіального центру згідно із штатним розписом, всього  штатних одиниць:</t>
  </si>
  <si>
    <t>Додаток 3.5</t>
  </si>
  <si>
    <t>інші транспортні засоби(***вказати які)</t>
  </si>
  <si>
    <t>Додаток 3.6</t>
  </si>
  <si>
    <t xml:space="preserve">Потреба в коштах на фінансування терцентрів у 2015 році (тис.грн.) </t>
  </si>
  <si>
    <t>Потреба в коштах на фінансування терцентрів у 2016 році (тис.грн.)</t>
  </si>
  <si>
    <t xml:space="preserve">Профінансовано у  2015 році </t>
  </si>
  <si>
    <t>Потреба в коштах на фінансування стацвідділень терцентрів у 2015 році (тис.грн.)</t>
  </si>
  <si>
    <t>Надійшло пенсійних коштів на рахунок терцентру протягом  2015 року (тис.грн.)</t>
  </si>
  <si>
    <t>Загальна сума коштів,  використана на обслуговування осіб у стацвідділенні терцентру у 2015 році (тис.грн.)</t>
  </si>
  <si>
    <t>Чисельність проживаючих у стаціонарному відділенні територіального центру  станом на 01.01.2016</t>
  </si>
  <si>
    <t>внутрішньо переміщені особи</t>
  </si>
  <si>
    <t xml:space="preserve">   станом на 01.01.2016 р. </t>
  </si>
  <si>
    <t xml:space="preserve">Сума отриманих територіальним центром пенсійних коштів (тис. грн) </t>
  </si>
  <si>
    <t xml:space="preserve">Сума отриманих територіальним центром благодійних внесків (тис. грн) </t>
  </si>
  <si>
    <t>Сума коштів, які надійшли у 2015 році</t>
  </si>
  <si>
    <t xml:space="preserve">Сума отриманих територіальним центром коштів за надання платних соціальних послуг (в т. ч. диференційованої оплпти) (тис. грн) </t>
  </si>
  <si>
    <t xml:space="preserve">Сума коштів, що надішла терцентрам з місцевих бюджетів, як сума відшкодування за осіб, звільнених від плати та яким встановлена диференційована плата   (тис.грн.)           </t>
  </si>
  <si>
    <t>додаток 3.1</t>
  </si>
  <si>
    <r>
      <t>сім</t>
    </r>
    <r>
      <rPr>
        <sz val="12"/>
        <color indexed="8"/>
        <rFont val="Arial Cyr"/>
        <family val="0"/>
      </rPr>
      <t>’</t>
    </r>
    <r>
      <rPr>
        <sz val="12"/>
        <color indexed="8"/>
        <rFont val="Times New Roman"/>
        <family val="1"/>
      </rPr>
      <t>ї учасників АТО</t>
    </r>
  </si>
  <si>
    <t>Вартість обслуговування у стаціонарному відділенні на місяць на одну особу в  2015 році, (грн)</t>
  </si>
  <si>
    <t>Обсяг видатків  затверджених місцевими радами  на фінансування терцентрів у 2015 році (тис.грн.)</t>
  </si>
  <si>
    <t>Доведений місцевим бюджетам обсяг видатків на фінансування терцентрів  на 2016 рік (тис.грн.)</t>
  </si>
  <si>
    <t>Затверджений місцевим бюджетам обсяг видатків на фінансування стацвідділень терцентрів на 2015 рік (тис.грн.)</t>
  </si>
  <si>
    <r>
      <t xml:space="preserve">В графах 5-26  зазначати  </t>
    </r>
    <r>
      <rPr>
        <b/>
        <sz val="10"/>
        <rFont val="Arial Cyr"/>
        <family val="0"/>
      </rPr>
      <t>КІЛЬКІСТЬ ПРАЦЮЮЧИХ ОСІБ!</t>
    </r>
  </si>
  <si>
    <t xml:space="preserve">Обсяги фінансування стаціонарних відділень для постійного та тимчасового проживання територіальних центрів соціального обслуговування  (надання соціальних послуг)                                                                                                                                                                                               </t>
  </si>
  <si>
    <t>біженці (іноземні шукачі притулку*)</t>
  </si>
  <si>
    <t>* відповідно до Закону України "Про біжеців та осіб, які потребують додаткового або тимчасового захисту".</t>
  </si>
  <si>
    <t>паліативний догляд</t>
  </si>
  <si>
    <t>представництво інтересів, паліативний догляд</t>
  </si>
  <si>
    <t>Територіальний центр надання соціальних послуг Немишлянського району міста Харкова</t>
  </si>
  <si>
    <t>Територіальний центр надання соціальних послуг Індустріального району міста Харкова</t>
  </si>
  <si>
    <t>Виконавець: Гончарова, 7157189</t>
  </si>
  <si>
    <t>Начальник управління організації соціальних послуг                                                                                  Г.С. Левкіна</t>
  </si>
  <si>
    <t>Балаклійський</t>
  </si>
  <si>
    <t xml:space="preserve">Барвінківський  </t>
  </si>
  <si>
    <t>КУ Барвінківський  районний територіальний центр соціального  обслуговування (надання соціальних послуг)</t>
  </si>
  <si>
    <t>Територіальний центр соціального обслуговування (надання соціальних послуг) Дворічанського району</t>
  </si>
  <si>
    <t xml:space="preserve">Територіальний центр соціального обслуговування (надання соціальних послуг) Чугуївської міської ради 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</si>
  <si>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</si>
  <si>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</si>
  <si>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</si>
  <si>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</si>
  <si>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</si>
  <si>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</si>
  <si>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 xml:space="preserve">Дворічанський </t>
  </si>
  <si>
    <t>Дергачівський</t>
  </si>
  <si>
    <t xml:space="preserve">Зачепилівський </t>
  </si>
  <si>
    <t>Зміївський</t>
  </si>
  <si>
    <t>Золочівський</t>
  </si>
  <si>
    <t xml:space="preserve">Iзюмський 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</si>
  <si>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</si>
  <si>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</si>
  <si>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</si>
  <si>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</si>
  <si>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</si>
  <si>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</si>
  <si>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 xml:space="preserve">Нововодолазький  </t>
  </si>
  <si>
    <t>Первомайський</t>
  </si>
  <si>
    <t>Печенізький</t>
  </si>
  <si>
    <t>Харківський</t>
  </si>
  <si>
    <t>Чугуївський</t>
  </si>
  <si>
    <t xml:space="preserve">Шевченківський </t>
  </si>
  <si>
    <t>м.Ізюм</t>
  </si>
  <si>
    <t xml:space="preserve">м.Куп'янськ  </t>
  </si>
  <si>
    <t>м.Лозова</t>
  </si>
  <si>
    <t>м.Люботин</t>
  </si>
  <si>
    <t>м.Первомайськ</t>
  </si>
  <si>
    <t xml:space="preserve">м.Чугуїв 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</si>
  <si>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</si>
  <si>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</si>
  <si>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</si>
  <si>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</si>
  <si>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</si>
  <si>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</si>
  <si>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</si>
  <si>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</si>
  <si>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</si>
  <si>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Всього:</t>
  </si>
  <si>
    <t>по Харківській обл. за  2015 рік</t>
  </si>
  <si>
    <t xml:space="preserve">  по Харківській області за  2015 рік </t>
  </si>
  <si>
    <t>Сахновщинський</t>
  </si>
  <si>
    <t>63002, Харківська обл., м.Валки,                                    вул. Харківська, 32, valki_tcso@ukr.net</t>
  </si>
  <si>
    <t>62503,  Харківської обл., м.Вовчанськ,                            вул. Соборна, 50,   volchansk_tercentr@ukr.net,                     tercentr-volchansk@ukr.net</t>
  </si>
  <si>
    <t>62702, Харківська обл, смт.Дворічна,            вул.Садова, 4 dvorichna_tercentr@ukr.net</t>
  </si>
  <si>
    <t>64309,  Харківська обл., м.Ізюм,                                           вул. Пушкінська 34 izumgtc@ukr.net</t>
  </si>
  <si>
    <t>Довгань Тетяна Анатоліївна,                                                                                                                       (0249) 2 91 23</t>
  </si>
  <si>
    <t>Дернова Наталія Олександрівна,             (05754) 5 11 84</t>
  </si>
  <si>
    <t>Територіальний центр соціального обслуговування  Дергачівської районної ради "Берегіня"</t>
  </si>
  <si>
    <t xml:space="preserve">62303, Харківська обл.,                   Дергачівський район, м. Дергачі,                                вул. 23 Серпня, 1А    tercentr_dergachi@ukr.net     </t>
  </si>
  <si>
    <t xml:space="preserve">63404, Харківська обл., м. Зміїв,                                  вул. Залізнична, 61-а,   zmiev.tercentr@ukr.net </t>
  </si>
  <si>
    <t>Тущенко Людмила Анатоліївна                 (05744) 7 39 31</t>
  </si>
  <si>
    <t>Територіальний центр соціального обслуговування(надання соціальних послуг)  Красноградського району</t>
  </si>
  <si>
    <t>Територіальний центр соціального обслуговування (надання соціальних послуг) Краснокутської районної ради</t>
  </si>
  <si>
    <t>63701, Харківська обл., м.Куп'янськ, пл. Центральна, 12, kup_tercentr@ukr.net</t>
  </si>
  <si>
    <t>64662, Харківська область,                     Лозівський район, с. Світловщина,                                      вул. Слобожанська, 1               23008628@mail.gov.ua</t>
  </si>
  <si>
    <t xml:space="preserve">Хименко Ірина Вікторівна                          721 18 98                </t>
  </si>
  <si>
    <t>КУ Печенізький територіальний центр соціального обслуговування (надання соціальних послуг) Печенізької районної ради Харківської області</t>
  </si>
  <si>
    <t>Ковалевська Олена Анатоліївна                (05743) 2 17 54</t>
  </si>
  <si>
    <t xml:space="preserve">Територіальний центр соціального обслуговування (надання соціальних послуг) Куп'янської міської ради </t>
  </si>
  <si>
    <t>КУ "Територіальний центр соціального обслуговування (надання соціальних послуг) Нововодолазької селищної ради</t>
  </si>
  <si>
    <t>Алієва Офелія Асифівна                        (05740) 4 47 56</t>
  </si>
  <si>
    <t>64401, Харківська обл.,Зачепилівський р-н, смт. Зачепилівка, пров.Спортивний, 5       terzach2463@ukr.net</t>
  </si>
  <si>
    <t>Молчанова Оксана Володимирівна     (05761) 5 1007</t>
  </si>
  <si>
    <t>КУ "Територіальний центр соціального обслуговування(надання соціальних послуг)" Зачепилівської селищної ради</t>
  </si>
  <si>
    <t>Територіальний центр соціального обслуговування (надання соціальних послуг) Золочівської селищної ради</t>
  </si>
  <si>
    <t>63202, Нова Вадолага,                                      вул. Донця Григорія, 14,                                           tercentre_selrada@ukr.net</t>
  </si>
  <si>
    <t xml:space="preserve">Джурило Тетяна Анатоліївна                              725 34 14           </t>
  </si>
  <si>
    <t>63200, Харківська обл., смт. Нова Водолага, вул. Гагаріна, 7,  vodolaga-tercentr@ukr.net</t>
  </si>
  <si>
    <t>62002, Харківська обл., смт. Краснокутськ, вул. Леніна 138 krterc@meta.ua</t>
  </si>
  <si>
    <t>64102, Харківська обл., 4 м-н,   
м. Первомайський, буд. 15-А,  pgtc6340@meta.ua</t>
  </si>
  <si>
    <t xml:space="preserve">63601, Харківська обл., смт. Шевченкове, пров. Перемоги, 15, tercentrchev@ukr.net </t>
  </si>
  <si>
    <t>63700, Харківська обл., м. Куп'янськ, вул. Студентська, 41, ktcso@ukr.net</t>
  </si>
  <si>
    <t xml:space="preserve">64605, Харківська обл., м. Лозова, вул. Дикого,  6 tercentrlozova@ukr.net  </t>
  </si>
  <si>
    <t>62433, вул. Шевченка, 15-8,  м. Люботин, Харківська обл.,
 lubtercentr@gmail.com</t>
  </si>
  <si>
    <t>61001, м. Харків,  провулок Решетниківський, 3 shkid70@ukr.net</t>
  </si>
  <si>
    <t>61052, м. Харків, вул. Велика Панасівська, 34А, khrtc@ukr.net</t>
  </si>
  <si>
    <t>61089 м. Харків,  вул. 12 Квітня, 8
 terc2007@ukr.net</t>
  </si>
  <si>
    <t>64200, Харківська область, м. Балаклія, 
м-н Ростовцева 4, tercentre@ukr.net</t>
  </si>
  <si>
    <t xml:space="preserve">64703, Харківська обл., м. Барвінкове,  вул. Калинова, 11,    barv_tercentr@ukr.net </t>
  </si>
  <si>
    <t>64801, Харківська обл., селище Близнюки, вул. Свободи, 36, uplatnetc@ukr.net</t>
  </si>
  <si>
    <t>64100, Харківська обл., м.Первомайський, вул.Юності, буд.25 
tercentr_gnatenko@ukr.net</t>
  </si>
  <si>
    <t>Ковлагіна Людмила Костянтинівна             (05762) 3 28 68</t>
  </si>
  <si>
    <t>Одроуш Вікторія Миколаївна                  (05746) 2 32 18</t>
  </si>
  <si>
    <t>Уксусов  Микола Викторович                      (057)336 74 68</t>
  </si>
  <si>
    <t>Бондар Галина Вікторівна                          741 40 41</t>
  </si>
  <si>
    <t xml:space="preserve"> Сємілєтова Тетяна Віталіївна        (05746)  2 32 01</t>
  </si>
  <si>
    <t>Алешко Руслан Олександрович              783 98 53</t>
  </si>
  <si>
    <t>Коротько Петро Васильович                            706 11 22</t>
  </si>
  <si>
    <t>Нарижна Ольга Михайлівна                   777 00 65</t>
  </si>
  <si>
    <t>Борківець Тетяна Григорівна                  737 15 33</t>
  </si>
  <si>
    <t>Копійченко Тамара Семенівна                (05764) 5  15 43</t>
  </si>
  <si>
    <t>61157, м. Харків, вул. Власенка, 14
miloserdie@vega.com.ua</t>
  </si>
  <si>
    <t>Неговелов Олег Володимирович              732 49 18</t>
  </si>
  <si>
    <t>Циплєнкова Любов Іванівна                     94 36 62</t>
  </si>
  <si>
    <t>Мироненко Ірина Пантелеївна                                           703 62 11</t>
  </si>
  <si>
    <t xml:space="preserve">    Гнатенко Юрій Андрійович                                                                                                                         (05748)32190</t>
  </si>
  <si>
    <t xml:space="preserve">Лук'яненко Роман Олександрович
(0263) 2 03 74; (0263) 2 06 15                 </t>
  </si>
  <si>
    <t>Рибалко Олександр Миколайович            (0259) 6 91 03</t>
  </si>
  <si>
    <t>Корзаченко Тетяна Вікторівна                      (05758) 3 30 32</t>
  </si>
  <si>
    <t>Найданова Лариса Миколаївна                 (0250) 7 61 61</t>
  </si>
  <si>
    <t>Тюльпа Олексій Стефанович                                                                                                               (0243) 3 11 74</t>
  </si>
  <si>
    <t xml:space="preserve">Баік Сергій Миколайович                                (0255) 3 15 39, (0255) 3 14 01                    </t>
  </si>
  <si>
    <t>Ткаченко Віта Андріївна                              (05756) 3 19 30</t>
  </si>
  <si>
    <t>Кравченко Наталія Миколаївна                  (05742) 5 12 81</t>
  </si>
  <si>
    <t xml:space="preserve">Кондратюк Ольга Миколаївна                     (0245) 6-12-58                                </t>
  </si>
  <si>
    <t>Середа Світлана Миколаївна                    (05740) 4 24 21</t>
  </si>
  <si>
    <t xml:space="preserve">
63304, Харківська обл., м.Красноград,вул. 19 Вересня, 77  ter.centr.krasnograd@ukr.net
</t>
  </si>
  <si>
    <t>Терещенко Вікторія Петрівна     (05740)5 11 45, 5 11 63</t>
  </si>
  <si>
    <t>63250, Харківська обл., Нововодолазький р-н., сел. Старовірівка, вул. Гагаріна 35, ter.centr-starovirivka@ukr.net</t>
  </si>
  <si>
    <t>КУ "Територіальний центр соціального обслуговування (надання соціальних послуг)" Старовірівської сільської ради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</si>
</sst>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_ ;\-0.00\ "/>
    <numFmt numFmtId="189" formatCode="_-* #,##0.00&quot;р.&quot;_-;\-* #,##0.00&quot;р.&quot;_-;_-* \-??&quot;р.&quot;_-;_-@_-"/>
    <numFmt numFmtId="190" formatCode="dd/mm/yy"/>
    <numFmt numFmtId="191" formatCode="0.0000"/>
    <numFmt numFmtId="192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5"/>
      <color indexed="8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2"/>
      <color indexed="8"/>
      <name val="Arial Cyr"/>
      <family val="0"/>
    </font>
    <font>
      <b/>
      <i/>
      <u val="single"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1" fontId="17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textRotation="90" wrapText="1"/>
    </xf>
    <xf numFmtId="1" fontId="16" fillId="0" borderId="15" xfId="0" applyNumberFormat="1" applyFont="1" applyFill="1" applyBorder="1" applyAlignment="1">
      <alignment horizontal="center" vertical="top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Fill="1" applyAlignment="1">
      <alignment/>
    </xf>
    <xf numFmtId="0" fontId="0" fillId="0" borderId="0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80" fontId="48" fillId="0" borderId="0" xfId="0" applyNumberFormat="1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 readingOrder="1"/>
    </xf>
    <xf numFmtId="0" fontId="12" fillId="8" borderId="10" xfId="0" applyFont="1" applyFill="1" applyBorder="1" applyAlignment="1">
      <alignment horizontal="center" vertical="center" textRotation="90" wrapText="1" readingOrder="1"/>
    </xf>
    <xf numFmtId="0" fontId="17" fillId="0" borderId="10" xfId="0" applyFont="1" applyBorder="1" applyAlignment="1">
      <alignment horizontal="center" vertical="center" textRotation="90" wrapText="1"/>
    </xf>
    <xf numFmtId="0" fontId="17" fillId="2" borderId="10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wrapText="1"/>
    </xf>
    <xf numFmtId="1" fontId="53" fillId="3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15" fillId="6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1" fontId="53" fillId="4" borderId="10" xfId="0" applyNumberFormat="1" applyFont="1" applyFill="1" applyBorder="1" applyAlignment="1">
      <alignment horizontal="center" vertical="center" wrapText="1"/>
    </xf>
    <xf numFmtId="1" fontId="15" fillId="8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" fontId="15" fillId="2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7" fillId="23" borderId="16" xfId="0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vertical="center" textRotation="90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0" borderId="25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180" fontId="2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4" fillId="0" borderId="25" xfId="0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24" borderId="25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80" fontId="3" fillId="24" borderId="10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25" borderId="2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24" borderId="32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6" fillId="0" borderId="3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80" fontId="24" fillId="24" borderId="18" xfId="0" applyNumberFormat="1" applyFont="1" applyFill="1" applyBorder="1" applyAlignment="1">
      <alignment horizontal="center" vertical="center" wrapText="1"/>
    </xf>
    <xf numFmtId="180" fontId="24" fillId="24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180" fontId="2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3" fillId="24" borderId="0" xfId="0" applyNumberFormat="1" applyFont="1" applyFill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26" borderId="36" xfId="0" applyFont="1" applyFill="1" applyBorder="1" applyAlignment="1">
      <alignment horizontal="left" vertical="center" wrapText="1"/>
    </xf>
    <xf numFmtId="0" fontId="23" fillId="26" borderId="37" xfId="0" applyFont="1" applyFill="1" applyBorder="1" applyAlignment="1">
      <alignment horizontal="left" vertical="center" wrapText="1"/>
    </xf>
    <xf numFmtId="49" fontId="23" fillId="26" borderId="37" xfId="0" applyNumberFormat="1" applyFont="1" applyFill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26" borderId="38" xfId="0" applyFont="1" applyFill="1" applyBorder="1" applyAlignment="1">
      <alignment horizontal="left" vertical="center" wrapText="1"/>
    </xf>
    <xf numFmtId="0" fontId="23" fillId="26" borderId="39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23" fillId="0" borderId="3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26" borderId="37" xfId="0" applyFont="1" applyFill="1" applyBorder="1" applyAlignment="1">
      <alignment horizontal="left" vertical="top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10" xfId="42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180" fontId="17" fillId="0" borderId="19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17" fillId="4" borderId="19" xfId="0" applyNumberFormat="1" applyFont="1" applyFill="1" applyBorder="1" applyAlignment="1">
      <alignment horizontal="center" vertical="center" wrapText="1"/>
    </xf>
    <xf numFmtId="180" fontId="17" fillId="4" borderId="10" xfId="0" applyNumberFormat="1" applyFont="1" applyFill="1" applyBorder="1" applyAlignment="1">
      <alignment horizontal="center" vertical="center" wrapText="1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26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19" fillId="0" borderId="19" xfId="0" applyNumberFormat="1" applyFont="1" applyBorder="1" applyAlignment="1">
      <alignment horizontal="center" vertical="center" textRotation="90" wrapText="1"/>
    </xf>
    <xf numFmtId="1" fontId="19" fillId="0" borderId="10" xfId="0" applyNumberFormat="1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6" borderId="19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textRotation="90" wrapText="1" readingOrder="1"/>
    </xf>
    <xf numFmtId="0" fontId="12" fillId="0" borderId="10" xfId="0" applyFont="1" applyFill="1" applyBorder="1" applyAlignment="1">
      <alignment horizontal="center" vertical="center" textRotation="90" wrapText="1" readingOrder="1"/>
    </xf>
    <xf numFmtId="0" fontId="12" fillId="4" borderId="10" xfId="0" applyFont="1" applyFill="1" applyBorder="1" applyAlignment="1">
      <alignment horizontal="center" vertical="center" wrapText="1" readingOrder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textRotation="90" wrapText="1" readingOrder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shrinkToFit="1"/>
    </xf>
    <xf numFmtId="0" fontId="10" fillId="0" borderId="0" xfId="0" applyFont="1" applyFill="1" applyAlignment="1">
      <alignment shrinkToFi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alki_tcso@ukr.net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3"/>
  <sheetViews>
    <sheetView view="pageBreakPreview" zoomScale="75" zoomScaleNormal="75" zoomScaleSheetLayoutView="75" workbookViewId="0" topLeftCell="C1">
      <selection activeCell="H7" sqref="H7"/>
    </sheetView>
  </sheetViews>
  <sheetFormatPr defaultColWidth="9.00390625" defaultRowHeight="12.75"/>
  <cols>
    <col min="1" max="1" width="5.125" style="3" customWidth="1"/>
    <col min="2" max="2" width="21.875" style="5" customWidth="1"/>
    <col min="3" max="3" width="15.00390625" style="1" customWidth="1"/>
    <col min="4" max="4" width="21.625" style="1" customWidth="1"/>
    <col min="5" max="5" width="14.125" style="1" customWidth="1"/>
    <col min="6" max="6" width="13.00390625" style="1" customWidth="1"/>
    <col min="7" max="7" width="21.875" style="1" customWidth="1"/>
    <col min="8" max="8" width="24.625" style="1" customWidth="1"/>
    <col min="9" max="9" width="14.25390625" style="1" customWidth="1"/>
    <col min="10" max="10" width="15.25390625" style="1" customWidth="1"/>
    <col min="11" max="11" width="17.75390625" style="1" customWidth="1"/>
    <col min="12" max="12" width="26.375" style="1" customWidth="1"/>
    <col min="13" max="16384" width="9.125" style="1" customWidth="1"/>
  </cols>
  <sheetData>
    <row r="1" spans="1:12" ht="52.5" customHeight="1">
      <c r="A1" s="247" t="s">
        <v>146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24" customHeight="1" thickBot="1">
      <c r="A2" s="31"/>
      <c r="B2" s="31"/>
      <c r="C2" s="248" t="s">
        <v>244</v>
      </c>
      <c r="D2" s="249"/>
      <c r="E2" s="249"/>
      <c r="F2" s="249"/>
      <c r="G2" s="249"/>
      <c r="H2" s="249"/>
      <c r="L2" s="47" t="s">
        <v>183</v>
      </c>
    </row>
    <row r="3" spans="1:12" ht="27.75" customHeight="1">
      <c r="A3" s="258" t="s">
        <v>116</v>
      </c>
      <c r="B3" s="250" t="s">
        <v>51</v>
      </c>
      <c r="C3" s="250" t="s">
        <v>169</v>
      </c>
      <c r="D3" s="250" t="s">
        <v>186</v>
      </c>
      <c r="E3" s="252" t="s">
        <v>171</v>
      </c>
      <c r="F3" s="252"/>
      <c r="G3" s="255" t="s">
        <v>180</v>
      </c>
      <c r="H3" s="255"/>
      <c r="I3" s="255"/>
      <c r="J3" s="255"/>
      <c r="K3" s="250" t="s">
        <v>170</v>
      </c>
      <c r="L3" s="253" t="s">
        <v>187</v>
      </c>
    </row>
    <row r="4" spans="1:12" ht="150" customHeight="1">
      <c r="A4" s="259"/>
      <c r="B4" s="251"/>
      <c r="C4" s="251"/>
      <c r="D4" s="251"/>
      <c r="E4" s="53" t="s">
        <v>114</v>
      </c>
      <c r="F4" s="54" t="s">
        <v>151</v>
      </c>
      <c r="G4" s="58" t="s">
        <v>181</v>
      </c>
      <c r="H4" s="58" t="s">
        <v>182</v>
      </c>
      <c r="I4" s="58" t="s">
        <v>178</v>
      </c>
      <c r="J4" s="58" t="s">
        <v>179</v>
      </c>
      <c r="K4" s="251"/>
      <c r="L4" s="254"/>
    </row>
    <row r="5" spans="1:12" s="4" customFormat="1" ht="15" customHeight="1">
      <c r="A5" s="6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1">
        <v>7</v>
      </c>
      <c r="H5" s="51">
        <v>8</v>
      </c>
      <c r="I5" s="56">
        <v>9</v>
      </c>
      <c r="J5" s="51">
        <v>10</v>
      </c>
      <c r="K5" s="56">
        <v>11</v>
      </c>
      <c r="L5" s="66">
        <v>12</v>
      </c>
    </row>
    <row r="6" spans="1:12" ht="15" customHeight="1">
      <c r="A6" s="67">
        <v>1</v>
      </c>
      <c r="B6" s="61" t="s">
        <v>199</v>
      </c>
      <c r="C6" s="128">
        <v>4972.7</v>
      </c>
      <c r="D6" s="128">
        <v>4911.5</v>
      </c>
      <c r="E6" s="128">
        <v>4895.9</v>
      </c>
      <c r="F6" s="129">
        <f aca="true" t="shared" si="0" ref="F6:F24">E6*100/D6</f>
        <v>99.6823780922325</v>
      </c>
      <c r="G6" s="128">
        <v>43.19</v>
      </c>
      <c r="H6" s="172">
        <v>0</v>
      </c>
      <c r="I6" s="130">
        <v>0</v>
      </c>
      <c r="J6" s="130">
        <v>0</v>
      </c>
      <c r="K6" s="130">
        <v>5567.6</v>
      </c>
      <c r="L6" s="131">
        <v>5567.6</v>
      </c>
    </row>
    <row r="7" spans="1:12" s="19" customFormat="1" ht="15" customHeight="1">
      <c r="A7" s="67">
        <v>2</v>
      </c>
      <c r="B7" s="61" t="s">
        <v>200</v>
      </c>
      <c r="C7" s="128">
        <v>1761.3</v>
      </c>
      <c r="D7" s="132">
        <v>1761.3</v>
      </c>
      <c r="E7" s="132">
        <v>1761.3</v>
      </c>
      <c r="F7" s="129">
        <f t="shared" si="0"/>
        <v>100</v>
      </c>
      <c r="G7" s="132">
        <v>85.27</v>
      </c>
      <c r="H7" s="174">
        <v>0</v>
      </c>
      <c r="I7" s="130">
        <v>0</v>
      </c>
      <c r="J7" s="130">
        <v>2.053</v>
      </c>
      <c r="K7" s="130">
        <v>2417</v>
      </c>
      <c r="L7" s="131">
        <v>1921</v>
      </c>
    </row>
    <row r="8" spans="1:12" s="19" customFormat="1" ht="15" customHeight="1">
      <c r="A8" s="67">
        <v>3</v>
      </c>
      <c r="B8" s="61" t="s">
        <v>204</v>
      </c>
      <c r="C8" s="130">
        <v>2072</v>
      </c>
      <c r="D8" s="130">
        <v>1753</v>
      </c>
      <c r="E8" s="130">
        <v>1733.3</v>
      </c>
      <c r="F8" s="129">
        <f t="shared" si="0"/>
        <v>98.87621220764404</v>
      </c>
      <c r="G8" s="130">
        <v>44.34</v>
      </c>
      <c r="H8" s="130">
        <v>0</v>
      </c>
      <c r="I8" s="130">
        <v>255.7</v>
      </c>
      <c r="J8" s="130">
        <v>189</v>
      </c>
      <c r="K8" s="130">
        <v>2371.7</v>
      </c>
      <c r="L8" s="131">
        <v>1541.6</v>
      </c>
    </row>
    <row r="9" spans="1:12" s="19" customFormat="1" ht="15" customHeight="1">
      <c r="A9" s="67">
        <v>4</v>
      </c>
      <c r="B9" s="61" t="s">
        <v>205</v>
      </c>
      <c r="C9" s="130">
        <v>3738.7</v>
      </c>
      <c r="D9" s="130">
        <v>3738.7</v>
      </c>
      <c r="E9" s="130">
        <v>3737.4</v>
      </c>
      <c r="F9" s="167">
        <f t="shared" si="0"/>
        <v>99.96522855538022</v>
      </c>
      <c r="G9" s="130">
        <v>87.14</v>
      </c>
      <c r="H9" s="130">
        <v>0</v>
      </c>
      <c r="I9" s="130">
        <v>0</v>
      </c>
      <c r="J9" s="130">
        <v>8.8</v>
      </c>
      <c r="K9" s="130">
        <v>4607.3</v>
      </c>
      <c r="L9" s="131">
        <v>3725.7</v>
      </c>
    </row>
    <row r="10" spans="1:12" s="19" customFormat="1" ht="15" customHeight="1">
      <c r="A10" s="67">
        <v>5</v>
      </c>
      <c r="B10" s="61" t="s">
        <v>206</v>
      </c>
      <c r="C10" s="130">
        <v>1720</v>
      </c>
      <c r="D10" s="130">
        <v>1354.6</v>
      </c>
      <c r="E10" s="130">
        <v>1353</v>
      </c>
      <c r="F10" s="129">
        <f t="shared" si="0"/>
        <v>99.88188395098184</v>
      </c>
      <c r="G10" s="130">
        <v>60.3</v>
      </c>
      <c r="H10" s="130">
        <v>0</v>
      </c>
      <c r="I10" s="130">
        <v>0</v>
      </c>
      <c r="J10" s="130">
        <v>0</v>
      </c>
      <c r="K10" s="130">
        <v>1795</v>
      </c>
      <c r="L10" s="131">
        <v>1485</v>
      </c>
    </row>
    <row r="11" spans="1:12" s="19" customFormat="1" ht="15" customHeight="1">
      <c r="A11" s="67">
        <v>6</v>
      </c>
      <c r="B11" s="61" t="s">
        <v>207</v>
      </c>
      <c r="C11" s="130">
        <v>6882</v>
      </c>
      <c r="D11" s="130">
        <v>3983</v>
      </c>
      <c r="E11" s="130">
        <v>3983</v>
      </c>
      <c r="F11" s="129">
        <f t="shared" si="0"/>
        <v>100</v>
      </c>
      <c r="G11" s="130">
        <v>114.4</v>
      </c>
      <c r="H11" s="130">
        <v>0</v>
      </c>
      <c r="I11" s="130">
        <v>180.6</v>
      </c>
      <c r="J11" s="130">
        <v>36.8</v>
      </c>
      <c r="K11" s="130">
        <v>6247.8</v>
      </c>
      <c r="L11" s="131">
        <v>3999.6</v>
      </c>
    </row>
    <row r="12" spans="1:12" s="19" customFormat="1" ht="15" customHeight="1">
      <c r="A12" s="67">
        <v>7</v>
      </c>
      <c r="B12" s="61" t="s">
        <v>208</v>
      </c>
      <c r="C12" s="130">
        <v>2368.9</v>
      </c>
      <c r="D12" s="130">
        <v>2368.9</v>
      </c>
      <c r="E12" s="130">
        <v>2368.4</v>
      </c>
      <c r="F12" s="129">
        <f t="shared" si="0"/>
        <v>99.97889315716155</v>
      </c>
      <c r="G12" s="130">
        <v>24.13</v>
      </c>
      <c r="H12" s="130">
        <v>0</v>
      </c>
      <c r="I12" s="130">
        <v>0</v>
      </c>
      <c r="J12" s="130">
        <v>0</v>
      </c>
      <c r="K12" s="130">
        <v>2534.4</v>
      </c>
      <c r="L12" s="131">
        <v>2534.4</v>
      </c>
    </row>
    <row r="13" spans="1:12" s="19" customFormat="1" ht="15" customHeight="1">
      <c r="A13" s="67">
        <v>8</v>
      </c>
      <c r="B13" s="61" t="s">
        <v>209</v>
      </c>
      <c r="C13" s="133">
        <v>3783.7</v>
      </c>
      <c r="D13" s="133">
        <v>3212.7</v>
      </c>
      <c r="E13" s="133">
        <v>3212.6</v>
      </c>
      <c r="F13" s="155">
        <f t="shared" si="0"/>
        <v>99.99688735331652</v>
      </c>
      <c r="G13" s="133">
        <v>91.69</v>
      </c>
      <c r="H13" s="171">
        <v>0</v>
      </c>
      <c r="I13" s="130">
        <v>0</v>
      </c>
      <c r="J13" s="130">
        <v>28.57</v>
      </c>
      <c r="K13" s="130">
        <v>4424.1</v>
      </c>
      <c r="L13" s="131">
        <v>3589.6</v>
      </c>
    </row>
    <row r="14" spans="1:12" s="19" customFormat="1" ht="15" customHeight="1">
      <c r="A14" s="67">
        <v>9</v>
      </c>
      <c r="B14" s="61" t="s">
        <v>210</v>
      </c>
      <c r="C14" s="128">
        <v>3080.5</v>
      </c>
      <c r="D14" s="128">
        <v>2514</v>
      </c>
      <c r="E14" s="128">
        <v>2514</v>
      </c>
      <c r="F14" s="129">
        <f t="shared" si="0"/>
        <v>100</v>
      </c>
      <c r="G14" s="130">
        <v>67.85</v>
      </c>
      <c r="H14" s="130">
        <v>0</v>
      </c>
      <c r="I14" s="130">
        <v>0</v>
      </c>
      <c r="J14" s="130">
        <v>18.9</v>
      </c>
      <c r="K14" s="130">
        <v>3072</v>
      </c>
      <c r="L14" s="131">
        <v>2365</v>
      </c>
    </row>
    <row r="15" spans="1:12" s="19" customFormat="1" ht="15" customHeight="1">
      <c r="A15" s="67">
        <v>10</v>
      </c>
      <c r="B15" s="61" t="s">
        <v>211</v>
      </c>
      <c r="C15" s="128">
        <v>3324.9</v>
      </c>
      <c r="D15" s="134">
        <v>3324.9</v>
      </c>
      <c r="E15" s="134">
        <v>3324.9</v>
      </c>
      <c r="F15" s="129">
        <f t="shared" si="0"/>
        <v>100</v>
      </c>
      <c r="G15" s="134">
        <v>32.6</v>
      </c>
      <c r="H15" s="89">
        <v>0</v>
      </c>
      <c r="I15" s="130">
        <v>0</v>
      </c>
      <c r="J15" s="130">
        <v>26</v>
      </c>
      <c r="K15" s="130">
        <v>3463.2</v>
      </c>
      <c r="L15" s="131">
        <v>3333</v>
      </c>
    </row>
    <row r="16" spans="1:12" s="19" customFormat="1" ht="15" customHeight="1">
      <c r="A16" s="67">
        <v>11</v>
      </c>
      <c r="B16" s="61" t="s">
        <v>212</v>
      </c>
      <c r="C16" s="128">
        <v>1545.2</v>
      </c>
      <c r="D16" s="128">
        <v>1318.6</v>
      </c>
      <c r="E16" s="128">
        <v>1318.6</v>
      </c>
      <c r="F16" s="129">
        <f t="shared" si="0"/>
        <v>100</v>
      </c>
      <c r="G16" s="128">
        <v>101.15</v>
      </c>
      <c r="H16" s="172">
        <v>0</v>
      </c>
      <c r="I16" s="127">
        <v>0</v>
      </c>
      <c r="J16" s="127">
        <v>7.9</v>
      </c>
      <c r="K16" s="127">
        <v>1537.3</v>
      </c>
      <c r="L16" s="168">
        <v>1537.3</v>
      </c>
    </row>
    <row r="17" spans="1:13" ht="15" customHeight="1">
      <c r="A17" s="67">
        <v>12</v>
      </c>
      <c r="B17" s="61" t="s">
        <v>213</v>
      </c>
      <c r="C17" s="170">
        <v>3050.2</v>
      </c>
      <c r="D17" s="170">
        <v>3050.3</v>
      </c>
      <c r="E17" s="170">
        <v>3050.2</v>
      </c>
      <c r="F17" s="129">
        <f t="shared" si="0"/>
        <v>99.99672163393764</v>
      </c>
      <c r="G17" s="169">
        <v>27.65</v>
      </c>
      <c r="H17" s="173">
        <v>0</v>
      </c>
      <c r="I17" s="130">
        <v>0</v>
      </c>
      <c r="J17" s="130">
        <v>0</v>
      </c>
      <c r="K17" s="130">
        <v>3802.5</v>
      </c>
      <c r="L17" s="131">
        <v>3772.5</v>
      </c>
      <c r="M17" s="19"/>
    </row>
    <row r="18" spans="1:13" ht="15" customHeight="1">
      <c r="A18" s="67">
        <v>13</v>
      </c>
      <c r="B18" s="61" t="s">
        <v>214</v>
      </c>
      <c r="C18" s="130">
        <v>1747.9</v>
      </c>
      <c r="D18" s="130">
        <v>1522.1</v>
      </c>
      <c r="E18" s="130">
        <v>1522.1</v>
      </c>
      <c r="F18" s="129">
        <f t="shared" si="0"/>
        <v>100</v>
      </c>
      <c r="G18" s="130">
        <v>22</v>
      </c>
      <c r="H18" s="130">
        <v>0</v>
      </c>
      <c r="I18" s="130">
        <v>165</v>
      </c>
      <c r="J18" s="130">
        <v>26.3</v>
      </c>
      <c r="K18" s="130">
        <v>2153.5</v>
      </c>
      <c r="L18" s="131">
        <v>2078.8</v>
      </c>
      <c r="M18" s="19"/>
    </row>
    <row r="19" spans="1:13" ht="15" customHeight="1">
      <c r="A19" s="67">
        <v>14</v>
      </c>
      <c r="B19" s="61" t="s">
        <v>215</v>
      </c>
      <c r="C19" s="130">
        <v>5272.7</v>
      </c>
      <c r="D19" s="130">
        <v>4475.9</v>
      </c>
      <c r="E19" s="130">
        <v>4446.5</v>
      </c>
      <c r="F19" s="129">
        <f t="shared" si="0"/>
        <v>99.34314886391564</v>
      </c>
      <c r="G19" s="130">
        <v>141.83</v>
      </c>
      <c r="H19" s="130">
        <v>0</v>
      </c>
      <c r="I19" s="130">
        <v>0</v>
      </c>
      <c r="J19" s="130">
        <v>0</v>
      </c>
      <c r="K19" s="130">
        <v>7071</v>
      </c>
      <c r="L19" s="131">
        <v>4476</v>
      </c>
      <c r="M19" s="19"/>
    </row>
    <row r="20" spans="1:13" ht="15" customHeight="1">
      <c r="A20" s="67">
        <v>15</v>
      </c>
      <c r="B20" s="61" t="s">
        <v>216</v>
      </c>
      <c r="C20" s="130">
        <v>1572.9</v>
      </c>
      <c r="D20" s="130">
        <v>1572.9</v>
      </c>
      <c r="E20" s="130">
        <v>1563.5</v>
      </c>
      <c r="F20" s="129">
        <f t="shared" si="0"/>
        <v>99.40237777353931</v>
      </c>
      <c r="G20" s="130">
        <v>19.43</v>
      </c>
      <c r="H20" s="130">
        <v>0</v>
      </c>
      <c r="I20" s="130">
        <v>0</v>
      </c>
      <c r="J20" s="130">
        <v>13.77</v>
      </c>
      <c r="K20" s="130">
        <v>1550</v>
      </c>
      <c r="L20" s="131">
        <v>1550</v>
      </c>
      <c r="M20" s="19"/>
    </row>
    <row r="21" spans="1:13" ht="15" customHeight="1">
      <c r="A21" s="67">
        <v>16</v>
      </c>
      <c r="B21" s="61" t="s">
        <v>217</v>
      </c>
      <c r="C21" s="130">
        <v>818.5</v>
      </c>
      <c r="D21" s="130">
        <v>818.5</v>
      </c>
      <c r="E21" s="130">
        <v>818.2</v>
      </c>
      <c r="F21" s="129">
        <f t="shared" si="0"/>
        <v>99.96334758704948</v>
      </c>
      <c r="G21" s="130">
        <v>2.1</v>
      </c>
      <c r="H21" s="130">
        <v>0</v>
      </c>
      <c r="I21" s="130">
        <v>0</v>
      </c>
      <c r="J21" s="130">
        <v>0</v>
      </c>
      <c r="K21" s="130">
        <v>931.2</v>
      </c>
      <c r="L21" s="131">
        <v>931.2</v>
      </c>
      <c r="M21" s="19"/>
    </row>
    <row r="22" spans="1:13" ht="15" customHeight="1">
      <c r="A22" s="67">
        <v>17</v>
      </c>
      <c r="B22" s="61" t="s">
        <v>218</v>
      </c>
      <c r="C22" s="130">
        <v>2412.1</v>
      </c>
      <c r="D22" s="130">
        <v>2412.1</v>
      </c>
      <c r="E22" s="130">
        <v>2411.9</v>
      </c>
      <c r="F22" s="129">
        <f>E22*100/D22</f>
        <v>99.9917084697981</v>
      </c>
      <c r="G22" s="130">
        <v>48</v>
      </c>
      <c r="H22" s="130">
        <v>0</v>
      </c>
      <c r="I22" s="130">
        <v>0</v>
      </c>
      <c r="J22" s="130">
        <v>23.3</v>
      </c>
      <c r="K22" s="130">
        <v>2999.7</v>
      </c>
      <c r="L22" s="131">
        <v>2999.7</v>
      </c>
      <c r="M22" s="19"/>
    </row>
    <row r="23" spans="1:13" ht="15" customHeight="1">
      <c r="A23" s="67">
        <v>18</v>
      </c>
      <c r="B23" s="61" t="s">
        <v>219</v>
      </c>
      <c r="C23" s="125">
        <v>4153.6</v>
      </c>
      <c r="D23" s="125">
        <v>4153.6</v>
      </c>
      <c r="E23" s="126">
        <v>4104.9</v>
      </c>
      <c r="F23" s="129">
        <f>E23*100/D23</f>
        <v>98.82752311248072</v>
      </c>
      <c r="G23" s="125">
        <v>60.83</v>
      </c>
      <c r="H23" s="125">
        <v>0</v>
      </c>
      <c r="I23" s="126">
        <v>293.7</v>
      </c>
      <c r="J23" s="130">
        <v>0</v>
      </c>
      <c r="K23" s="130">
        <v>5031.3</v>
      </c>
      <c r="L23" s="131">
        <v>5031.3</v>
      </c>
      <c r="M23" s="19"/>
    </row>
    <row r="24" spans="1:13" ht="15" customHeight="1">
      <c r="A24" s="67">
        <v>19</v>
      </c>
      <c r="B24" s="61" t="s">
        <v>220</v>
      </c>
      <c r="C24" s="125">
        <v>5254.2</v>
      </c>
      <c r="D24" s="125">
        <v>5254.2</v>
      </c>
      <c r="E24" s="127">
        <v>5254.2</v>
      </c>
      <c r="F24" s="129">
        <f t="shared" si="0"/>
        <v>100</v>
      </c>
      <c r="G24" s="125">
        <v>67</v>
      </c>
      <c r="H24" s="125">
        <v>0</v>
      </c>
      <c r="I24" s="126">
        <v>287.7</v>
      </c>
      <c r="J24" s="130">
        <v>0</v>
      </c>
      <c r="K24" s="130">
        <v>7523.7</v>
      </c>
      <c r="L24" s="131">
        <v>5790</v>
      </c>
      <c r="M24" s="19"/>
    </row>
    <row r="25" spans="1:13" ht="15" customHeight="1">
      <c r="A25" s="67">
        <v>20</v>
      </c>
      <c r="B25" s="61" t="s">
        <v>221</v>
      </c>
      <c r="C25" s="125">
        <v>4122.4</v>
      </c>
      <c r="D25" s="125">
        <v>3545.3</v>
      </c>
      <c r="E25" s="127">
        <v>3544.8</v>
      </c>
      <c r="F25" s="129">
        <v>100</v>
      </c>
      <c r="G25" s="125">
        <v>141.1</v>
      </c>
      <c r="H25" s="125">
        <v>0</v>
      </c>
      <c r="I25" s="126">
        <v>429.7</v>
      </c>
      <c r="J25" s="130">
        <v>36.4</v>
      </c>
      <c r="K25" s="130">
        <v>4853.8</v>
      </c>
      <c r="L25" s="131">
        <v>3425.4</v>
      </c>
      <c r="M25" s="19"/>
    </row>
    <row r="26" spans="1:13" ht="15" customHeight="1">
      <c r="A26" s="67">
        <v>21</v>
      </c>
      <c r="B26" s="62" t="s">
        <v>222</v>
      </c>
      <c r="C26" s="125">
        <v>1671.7</v>
      </c>
      <c r="D26" s="125">
        <v>1137</v>
      </c>
      <c r="E26" s="127">
        <v>1134.1</v>
      </c>
      <c r="F26" s="129">
        <f aca="true" t="shared" si="1" ref="F26:F31">E26*100/D26</f>
        <v>99.74494283201406</v>
      </c>
      <c r="G26" s="125">
        <v>18.09</v>
      </c>
      <c r="H26" s="125">
        <v>0</v>
      </c>
      <c r="I26" s="126">
        <v>0</v>
      </c>
      <c r="J26" s="130">
        <v>0</v>
      </c>
      <c r="K26" s="130">
        <v>1824.8</v>
      </c>
      <c r="L26" s="131">
        <v>1339.529</v>
      </c>
      <c r="M26" s="19"/>
    </row>
    <row r="27" spans="1:13" ht="15" customHeight="1">
      <c r="A27" s="67">
        <v>22</v>
      </c>
      <c r="B27" s="61" t="s">
        <v>223</v>
      </c>
      <c r="C27" s="130">
        <v>2676.67</v>
      </c>
      <c r="D27" s="130">
        <v>2619.7</v>
      </c>
      <c r="E27" s="130">
        <v>2616.057</v>
      </c>
      <c r="F27" s="129">
        <f t="shared" si="1"/>
        <v>99.86093827537505</v>
      </c>
      <c r="G27" s="130">
        <v>160.77</v>
      </c>
      <c r="H27" s="130">
        <v>0</v>
      </c>
      <c r="I27" s="130">
        <v>0</v>
      </c>
      <c r="J27" s="130">
        <v>47.93</v>
      </c>
      <c r="K27" s="130">
        <v>4915.6</v>
      </c>
      <c r="L27" s="131">
        <v>3010.3</v>
      </c>
      <c r="M27" s="19"/>
    </row>
    <row r="28" spans="1:13" ht="15" customHeight="1">
      <c r="A28" s="67">
        <v>23</v>
      </c>
      <c r="B28" s="61" t="s">
        <v>224</v>
      </c>
      <c r="C28" s="130">
        <v>1668.6</v>
      </c>
      <c r="D28" s="130">
        <v>1068.6</v>
      </c>
      <c r="E28" s="130">
        <v>1068.6</v>
      </c>
      <c r="F28" s="129">
        <f t="shared" si="1"/>
        <v>100</v>
      </c>
      <c r="G28" s="130">
        <v>13.5</v>
      </c>
      <c r="H28" s="130">
        <v>0</v>
      </c>
      <c r="I28" s="130">
        <v>20.6</v>
      </c>
      <c r="J28" s="130">
        <v>10.7</v>
      </c>
      <c r="K28" s="130">
        <v>2440.5</v>
      </c>
      <c r="L28" s="131">
        <v>1065.5</v>
      </c>
      <c r="M28" s="19"/>
    </row>
    <row r="29" spans="1:13" ht="15" customHeight="1">
      <c r="A29" s="67">
        <v>24</v>
      </c>
      <c r="B29" s="63" t="s">
        <v>246</v>
      </c>
      <c r="C29" s="130">
        <v>1421.7</v>
      </c>
      <c r="D29" s="130">
        <v>1421.7</v>
      </c>
      <c r="E29" s="130">
        <v>1421.7</v>
      </c>
      <c r="F29" s="129">
        <f t="shared" si="1"/>
        <v>100</v>
      </c>
      <c r="G29" s="130">
        <v>22.41</v>
      </c>
      <c r="H29" s="130">
        <v>0</v>
      </c>
      <c r="I29" s="130">
        <v>184.1</v>
      </c>
      <c r="J29" s="130">
        <v>0</v>
      </c>
      <c r="K29" s="130">
        <v>1436</v>
      </c>
      <c r="L29" s="131">
        <v>1336.5</v>
      </c>
      <c r="M29" s="19"/>
    </row>
    <row r="30" spans="1:13" ht="15" customHeight="1">
      <c r="A30" s="67">
        <v>25</v>
      </c>
      <c r="B30" s="61" t="s">
        <v>225</v>
      </c>
      <c r="C30" s="130">
        <v>6933.6</v>
      </c>
      <c r="D30" s="130">
        <v>7068.8</v>
      </c>
      <c r="E30" s="130">
        <v>6933.6</v>
      </c>
      <c r="F30" s="129">
        <f t="shared" si="1"/>
        <v>98.08736985061114</v>
      </c>
      <c r="G30" s="130">
        <v>53.4</v>
      </c>
      <c r="H30" s="130">
        <v>0</v>
      </c>
      <c r="I30" s="130">
        <v>0</v>
      </c>
      <c r="J30" s="130">
        <v>2.8</v>
      </c>
      <c r="K30" s="130">
        <v>8221</v>
      </c>
      <c r="L30" s="131">
        <v>8221</v>
      </c>
      <c r="M30" s="19"/>
    </row>
    <row r="31" spans="1:13" ht="15" customHeight="1">
      <c r="A31" s="67">
        <v>26</v>
      </c>
      <c r="B31" s="61" t="s">
        <v>226</v>
      </c>
      <c r="C31" s="130">
        <v>4914.3</v>
      </c>
      <c r="D31" s="130">
        <v>4914.3</v>
      </c>
      <c r="E31" s="130">
        <v>4914.3</v>
      </c>
      <c r="F31" s="129">
        <f t="shared" si="1"/>
        <v>100</v>
      </c>
      <c r="G31" s="130">
        <v>28.62</v>
      </c>
      <c r="H31" s="130">
        <v>0</v>
      </c>
      <c r="I31" s="130">
        <v>181.7</v>
      </c>
      <c r="J31" s="130">
        <v>0.8</v>
      </c>
      <c r="K31" s="130">
        <v>6283.9</v>
      </c>
      <c r="L31" s="131">
        <v>5000</v>
      </c>
      <c r="M31" s="19"/>
    </row>
    <row r="32" spans="1:13" ht="15" customHeight="1">
      <c r="A32" s="67">
        <v>27</v>
      </c>
      <c r="B32" s="61" t="s">
        <v>227</v>
      </c>
      <c r="C32" s="130">
        <v>1545.1</v>
      </c>
      <c r="D32" s="130">
        <v>1545.1</v>
      </c>
      <c r="E32" s="130">
        <v>1544.8</v>
      </c>
      <c r="F32" s="129">
        <f aca="true" t="shared" si="2" ref="F32:F39">E32*100/D32</f>
        <v>99.98058378098506</v>
      </c>
      <c r="G32" s="130">
        <v>20.12</v>
      </c>
      <c r="H32" s="130">
        <v>0</v>
      </c>
      <c r="I32" s="130">
        <v>0</v>
      </c>
      <c r="J32" s="130">
        <v>0</v>
      </c>
      <c r="K32" s="130">
        <v>1933</v>
      </c>
      <c r="L32" s="131">
        <v>1853.7</v>
      </c>
      <c r="M32" s="19"/>
    </row>
    <row r="33" spans="1:13" ht="15" customHeight="1">
      <c r="A33" s="67">
        <v>28</v>
      </c>
      <c r="B33" s="61" t="s">
        <v>228</v>
      </c>
      <c r="C33" s="130">
        <v>2475.9</v>
      </c>
      <c r="D33" s="130">
        <v>2475.9</v>
      </c>
      <c r="E33" s="130">
        <v>2466.7</v>
      </c>
      <c r="F33" s="129">
        <f t="shared" si="2"/>
        <v>99.62841794902862</v>
      </c>
      <c r="G33" s="130">
        <v>52</v>
      </c>
      <c r="H33" s="130">
        <v>0</v>
      </c>
      <c r="I33" s="130">
        <v>0</v>
      </c>
      <c r="J33" s="130">
        <v>0</v>
      </c>
      <c r="K33" s="130">
        <v>2615.8</v>
      </c>
      <c r="L33" s="131">
        <v>2276.5</v>
      </c>
      <c r="M33" s="19"/>
    </row>
    <row r="34" spans="1:13" ht="15" customHeight="1">
      <c r="A34" s="67">
        <v>29</v>
      </c>
      <c r="B34" s="61" t="s">
        <v>229</v>
      </c>
      <c r="C34" s="130">
        <v>5238.74</v>
      </c>
      <c r="D34" s="130">
        <v>5238.74</v>
      </c>
      <c r="E34" s="130">
        <v>5238.6</v>
      </c>
      <c r="F34" s="129">
        <f t="shared" si="2"/>
        <v>99.99732760167522</v>
      </c>
      <c r="G34" s="130">
        <v>181.22</v>
      </c>
      <c r="H34" s="130">
        <v>0</v>
      </c>
      <c r="I34" s="130">
        <v>0</v>
      </c>
      <c r="J34" s="130">
        <v>31.21</v>
      </c>
      <c r="K34" s="130">
        <v>6337.42</v>
      </c>
      <c r="L34" s="131">
        <v>6337.42</v>
      </c>
      <c r="M34" s="19"/>
    </row>
    <row r="35" spans="1:13" ht="15" customHeight="1">
      <c r="A35" s="67">
        <v>30</v>
      </c>
      <c r="B35" s="61" t="s">
        <v>230</v>
      </c>
      <c r="C35" s="130">
        <v>4237.8</v>
      </c>
      <c r="D35" s="130">
        <v>4241.3</v>
      </c>
      <c r="E35" s="130">
        <v>4237.8</v>
      </c>
      <c r="F35" s="129">
        <f t="shared" si="2"/>
        <v>99.9174781317049</v>
      </c>
      <c r="G35" s="130">
        <v>79.8</v>
      </c>
      <c r="H35" s="130">
        <v>0</v>
      </c>
      <c r="I35" s="130">
        <v>0</v>
      </c>
      <c r="J35" s="130">
        <v>16.5</v>
      </c>
      <c r="K35" s="130">
        <v>4670.2</v>
      </c>
      <c r="L35" s="131">
        <v>4670.2</v>
      </c>
      <c r="M35" s="19"/>
    </row>
    <row r="36" spans="1:13" ht="15" customHeight="1">
      <c r="A36" s="67">
        <v>31</v>
      </c>
      <c r="B36" s="61" t="s">
        <v>231</v>
      </c>
      <c r="C36" s="130">
        <v>1343.6</v>
      </c>
      <c r="D36" s="130">
        <v>1239.5</v>
      </c>
      <c r="E36" s="130">
        <v>1239.4</v>
      </c>
      <c r="F36" s="129">
        <f t="shared" si="2"/>
        <v>99.99193223073821</v>
      </c>
      <c r="G36" s="130">
        <v>16.62</v>
      </c>
      <c r="H36" s="130">
        <v>0</v>
      </c>
      <c r="I36" s="130">
        <v>0</v>
      </c>
      <c r="J36" s="130">
        <v>4.344</v>
      </c>
      <c r="K36" s="130">
        <v>1540</v>
      </c>
      <c r="L36" s="131">
        <v>1439</v>
      </c>
      <c r="M36" s="19"/>
    </row>
    <row r="37" spans="1:13" ht="15" customHeight="1">
      <c r="A37" s="67">
        <v>32</v>
      </c>
      <c r="B37" s="64" t="s">
        <v>232</v>
      </c>
      <c r="C37" s="130">
        <v>2908.96</v>
      </c>
      <c r="D37" s="130">
        <v>2908.96</v>
      </c>
      <c r="E37" s="130">
        <v>2908.96</v>
      </c>
      <c r="F37" s="129">
        <f t="shared" si="2"/>
        <v>100</v>
      </c>
      <c r="G37" s="130">
        <v>100.32</v>
      </c>
      <c r="H37" s="130">
        <v>0</v>
      </c>
      <c r="I37" s="130">
        <v>352.6</v>
      </c>
      <c r="J37" s="130">
        <v>0</v>
      </c>
      <c r="K37" s="130">
        <v>3962.5</v>
      </c>
      <c r="L37" s="131">
        <v>2834.3</v>
      </c>
      <c r="M37" s="19"/>
    </row>
    <row r="38" spans="1:13" ht="15" customHeight="1">
      <c r="A38" s="67">
        <v>33</v>
      </c>
      <c r="B38" s="61" t="s">
        <v>233</v>
      </c>
      <c r="C38" s="130">
        <v>4434.4</v>
      </c>
      <c r="D38" s="130">
        <v>4434.4</v>
      </c>
      <c r="E38" s="130">
        <v>4383.9</v>
      </c>
      <c r="F38" s="129">
        <f t="shared" si="2"/>
        <v>98.86117625834385</v>
      </c>
      <c r="G38" s="130">
        <v>22.71</v>
      </c>
      <c r="H38" s="130">
        <v>0</v>
      </c>
      <c r="I38" s="130">
        <v>0</v>
      </c>
      <c r="J38" s="130">
        <v>0</v>
      </c>
      <c r="K38" s="130">
        <v>4779</v>
      </c>
      <c r="L38" s="131">
        <v>4779</v>
      </c>
      <c r="M38" s="19"/>
    </row>
    <row r="39" spans="1:13" ht="15" customHeight="1">
      <c r="A39" s="67">
        <v>34</v>
      </c>
      <c r="B39" s="61" t="s">
        <v>234</v>
      </c>
      <c r="C39" s="130">
        <v>3319.1</v>
      </c>
      <c r="D39" s="130">
        <v>3220.2</v>
      </c>
      <c r="E39" s="130">
        <v>3201.2</v>
      </c>
      <c r="F39" s="129">
        <f t="shared" si="2"/>
        <v>99.40997453574313</v>
      </c>
      <c r="G39" s="130">
        <v>25.37</v>
      </c>
      <c r="H39" s="130">
        <v>0</v>
      </c>
      <c r="I39" s="130">
        <v>0</v>
      </c>
      <c r="J39" s="130">
        <v>377.4</v>
      </c>
      <c r="K39" s="130">
        <v>4438.9</v>
      </c>
      <c r="L39" s="131">
        <v>3888.9</v>
      </c>
      <c r="M39" s="19"/>
    </row>
    <row r="40" spans="1:13" ht="15" customHeight="1">
      <c r="A40" s="67">
        <v>35</v>
      </c>
      <c r="B40" s="61" t="s">
        <v>235</v>
      </c>
      <c r="C40" s="130">
        <v>3825.4</v>
      </c>
      <c r="D40" s="130">
        <v>3708.4</v>
      </c>
      <c r="E40" s="130">
        <v>3708.4</v>
      </c>
      <c r="F40" s="129">
        <f aca="true" t="shared" si="3" ref="F40:F47">E40*100/D40</f>
        <v>100</v>
      </c>
      <c r="G40" s="130">
        <v>25.1</v>
      </c>
      <c r="H40" s="130">
        <v>0</v>
      </c>
      <c r="I40" s="130">
        <v>0</v>
      </c>
      <c r="J40" s="130">
        <v>1.4</v>
      </c>
      <c r="K40" s="130">
        <v>5199.9</v>
      </c>
      <c r="L40" s="131">
        <v>4339.3</v>
      </c>
      <c r="M40" s="19"/>
    </row>
    <row r="41" spans="1:13" ht="15" customHeight="1">
      <c r="A41" s="67">
        <v>36</v>
      </c>
      <c r="B41" s="61" t="s">
        <v>236</v>
      </c>
      <c r="C41" s="130">
        <v>3146.9</v>
      </c>
      <c r="D41" s="130">
        <v>2867</v>
      </c>
      <c r="E41" s="130">
        <v>2866.9</v>
      </c>
      <c r="F41" s="129">
        <f t="shared" si="3"/>
        <v>99.99651203348448</v>
      </c>
      <c r="G41" s="130">
        <v>22.8</v>
      </c>
      <c r="H41" s="130">
        <v>0</v>
      </c>
      <c r="I41" s="130">
        <v>0</v>
      </c>
      <c r="J41" s="130">
        <v>1.6</v>
      </c>
      <c r="K41" s="130">
        <v>3997.2</v>
      </c>
      <c r="L41" s="131">
        <v>3448.8</v>
      </c>
      <c r="M41" s="19"/>
    </row>
    <row r="42" spans="1:13" ht="15" customHeight="1">
      <c r="A42" s="67">
        <v>37</v>
      </c>
      <c r="B42" s="61" t="s">
        <v>237</v>
      </c>
      <c r="C42" s="130">
        <v>3953.3</v>
      </c>
      <c r="D42" s="130">
        <v>3466.6</v>
      </c>
      <c r="E42" s="130">
        <v>3453.3</v>
      </c>
      <c r="F42" s="129">
        <f t="shared" si="3"/>
        <v>99.61633877574569</v>
      </c>
      <c r="G42" s="130">
        <v>12.15</v>
      </c>
      <c r="H42" s="130">
        <v>0</v>
      </c>
      <c r="I42" s="130">
        <v>0</v>
      </c>
      <c r="J42" s="130">
        <v>86.1</v>
      </c>
      <c r="K42" s="130">
        <v>4953.2</v>
      </c>
      <c r="L42" s="131">
        <v>4050.4</v>
      </c>
      <c r="M42" s="19"/>
    </row>
    <row r="43" spans="1:13" ht="15" customHeight="1">
      <c r="A43" s="67">
        <v>38</v>
      </c>
      <c r="B43" s="61" t="s">
        <v>238</v>
      </c>
      <c r="C43" s="130">
        <v>2700.93</v>
      </c>
      <c r="D43" s="130">
        <v>2443.91</v>
      </c>
      <c r="E43" s="130">
        <v>2439.77</v>
      </c>
      <c r="F43" s="129">
        <f t="shared" si="3"/>
        <v>99.83059932648912</v>
      </c>
      <c r="G43" s="130">
        <v>11.12</v>
      </c>
      <c r="H43" s="130">
        <v>0</v>
      </c>
      <c r="I43" s="130">
        <v>0</v>
      </c>
      <c r="J43" s="130">
        <v>34.4</v>
      </c>
      <c r="K43" s="130">
        <v>3242.193</v>
      </c>
      <c r="L43" s="131">
        <v>2761.3</v>
      </c>
      <c r="M43" s="19"/>
    </row>
    <row r="44" spans="1:13" ht="15" customHeight="1">
      <c r="A44" s="67">
        <v>39</v>
      </c>
      <c r="B44" s="61" t="s">
        <v>239</v>
      </c>
      <c r="C44" s="130">
        <v>5524.8</v>
      </c>
      <c r="D44" s="130">
        <v>4859.9</v>
      </c>
      <c r="E44" s="130">
        <v>4851.6</v>
      </c>
      <c r="F44" s="129">
        <f t="shared" si="3"/>
        <v>99.82921459289288</v>
      </c>
      <c r="G44" s="130">
        <v>18.9</v>
      </c>
      <c r="H44" s="130">
        <v>0</v>
      </c>
      <c r="I44" s="130">
        <v>0</v>
      </c>
      <c r="J44" s="130">
        <v>280.8</v>
      </c>
      <c r="K44" s="130">
        <v>6790.4</v>
      </c>
      <c r="L44" s="131">
        <v>5441.1</v>
      </c>
      <c r="M44" s="19"/>
    </row>
    <row r="45" spans="1:13" ht="15" customHeight="1">
      <c r="A45" s="67">
        <v>40</v>
      </c>
      <c r="B45" s="61" t="s">
        <v>240</v>
      </c>
      <c r="C45" s="130">
        <v>2188.8</v>
      </c>
      <c r="D45" s="130">
        <v>1926.4</v>
      </c>
      <c r="E45" s="130">
        <v>1922.2</v>
      </c>
      <c r="F45" s="129">
        <f t="shared" si="3"/>
        <v>99.78197674418604</v>
      </c>
      <c r="G45" s="130">
        <v>11.9</v>
      </c>
      <c r="H45" s="130">
        <v>0</v>
      </c>
      <c r="I45" s="130">
        <v>0</v>
      </c>
      <c r="J45" s="130">
        <v>147.5</v>
      </c>
      <c r="K45" s="130">
        <v>2877.1</v>
      </c>
      <c r="L45" s="131">
        <v>2511.2</v>
      </c>
      <c r="M45" s="19"/>
    </row>
    <row r="46" spans="1:13" ht="15" customHeight="1">
      <c r="A46" s="67">
        <v>41</v>
      </c>
      <c r="B46" s="61" t="s">
        <v>241</v>
      </c>
      <c r="C46" s="130">
        <v>3420.4</v>
      </c>
      <c r="D46" s="130">
        <v>3308.3</v>
      </c>
      <c r="E46" s="130">
        <v>3304.9</v>
      </c>
      <c r="F46" s="129">
        <f t="shared" si="3"/>
        <v>99.89722818365928</v>
      </c>
      <c r="G46" s="130">
        <v>30.02</v>
      </c>
      <c r="H46" s="130">
        <v>0</v>
      </c>
      <c r="I46" s="130">
        <v>0</v>
      </c>
      <c r="J46" s="130">
        <v>48.1</v>
      </c>
      <c r="K46" s="130">
        <v>4593.1</v>
      </c>
      <c r="L46" s="131">
        <v>3896.7</v>
      </c>
      <c r="M46" s="19"/>
    </row>
    <row r="47" spans="1:13" ht="15" customHeight="1" thickBot="1">
      <c r="A47" s="68">
        <v>42</v>
      </c>
      <c r="B47" s="69" t="s">
        <v>242</v>
      </c>
      <c r="C47" s="135">
        <v>3317.5</v>
      </c>
      <c r="D47" s="135">
        <v>3192.9</v>
      </c>
      <c r="E47" s="135">
        <v>3188.2</v>
      </c>
      <c r="F47" s="183">
        <f t="shared" si="3"/>
        <v>99.8527983964421</v>
      </c>
      <c r="G47" s="135">
        <v>31.91</v>
      </c>
      <c r="H47" s="135">
        <v>0</v>
      </c>
      <c r="I47" s="135">
        <v>0</v>
      </c>
      <c r="J47" s="135">
        <v>23.2</v>
      </c>
      <c r="K47" s="135">
        <v>4493.1</v>
      </c>
      <c r="L47" s="136">
        <v>3562.5</v>
      </c>
      <c r="M47" s="19"/>
    </row>
    <row r="48" spans="1:13" ht="15" customHeight="1" thickBot="1">
      <c r="A48" s="256" t="s">
        <v>243</v>
      </c>
      <c r="B48" s="257"/>
      <c r="C48" s="137">
        <f>SUM(C6:C47)</f>
        <v>136522.6</v>
      </c>
      <c r="D48" s="137">
        <f>SUM(D6:D47)</f>
        <v>126353.70999999999</v>
      </c>
      <c r="E48" s="137">
        <f>SUM(E6:E47)</f>
        <v>125963.68699999999</v>
      </c>
      <c r="F48" s="184">
        <f>E48*100/D48</f>
        <v>99.69132445735072</v>
      </c>
      <c r="G48" s="137">
        <f aca="true" t="shared" si="4" ref="G48:L48">SUM(G6:G47)</f>
        <v>2240.8499999999995</v>
      </c>
      <c r="H48" s="137">
        <f t="shared" si="4"/>
        <v>0</v>
      </c>
      <c r="I48" s="137">
        <f t="shared" si="4"/>
        <v>2351.4</v>
      </c>
      <c r="J48" s="137">
        <f t="shared" si="4"/>
        <v>1532.577</v>
      </c>
      <c r="K48" s="137">
        <f t="shared" si="4"/>
        <v>165498.91300000003</v>
      </c>
      <c r="L48" s="138">
        <f t="shared" si="4"/>
        <v>139717.84900000002</v>
      </c>
      <c r="M48" s="19"/>
    </row>
    <row r="50" spans="2:11" ht="15.75">
      <c r="B50" s="19"/>
      <c r="C50" s="245" t="s">
        <v>198</v>
      </c>
      <c r="D50" s="246"/>
      <c r="E50" s="246"/>
      <c r="F50" s="246"/>
      <c r="G50" s="246"/>
      <c r="H50" s="246"/>
      <c r="I50" s="246"/>
      <c r="J50" s="246"/>
      <c r="K50" s="246"/>
    </row>
    <row r="51" spans="2:11" ht="15.75">
      <c r="B51" s="19"/>
      <c r="C51" s="2"/>
      <c r="D51" s="2"/>
      <c r="E51" s="2"/>
      <c r="F51" s="2"/>
      <c r="G51" s="2"/>
      <c r="H51" s="2"/>
      <c r="I51" s="2"/>
      <c r="J51" s="19"/>
      <c r="K51" s="19"/>
    </row>
    <row r="52" spans="2:11" ht="15.75">
      <c r="B52" s="19"/>
      <c r="C52" s="2"/>
      <c r="D52" s="2"/>
      <c r="E52" s="2"/>
      <c r="F52" s="2"/>
      <c r="G52" s="2"/>
      <c r="H52" s="2"/>
      <c r="I52" s="2"/>
      <c r="J52" s="19"/>
      <c r="K52" s="19"/>
    </row>
    <row r="53" spans="2:11" ht="15.75">
      <c r="B53" s="19"/>
      <c r="C53" s="2" t="s">
        <v>197</v>
      </c>
      <c r="D53" s="2"/>
      <c r="E53" s="2"/>
      <c r="F53" s="2"/>
      <c r="G53" s="2"/>
      <c r="H53" s="2"/>
      <c r="I53" s="2"/>
      <c r="J53" s="19"/>
      <c r="K53" s="19"/>
    </row>
  </sheetData>
  <sheetProtection/>
  <mergeCells count="12">
    <mergeCell ref="B3:B4"/>
    <mergeCell ref="C3:C4"/>
    <mergeCell ref="C50:K50"/>
    <mergeCell ref="A1:L1"/>
    <mergeCell ref="C2:H2"/>
    <mergeCell ref="D3:D4"/>
    <mergeCell ref="E3:F3"/>
    <mergeCell ref="K3:K4"/>
    <mergeCell ref="L3:L4"/>
    <mergeCell ref="G3:J3"/>
    <mergeCell ref="A48:B48"/>
    <mergeCell ref="A3:A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T25"/>
  <sheetViews>
    <sheetView view="pageBreakPreview" zoomScale="90" zoomScaleSheetLayoutView="90" zoomScalePageLayoutView="0" workbookViewId="0" topLeftCell="A10">
      <selection activeCell="B19" sqref="B19"/>
    </sheetView>
  </sheetViews>
  <sheetFormatPr defaultColWidth="9.00390625" defaultRowHeight="12.75"/>
  <cols>
    <col min="1" max="1" width="5.00390625" style="6" customWidth="1"/>
    <col min="2" max="2" width="21.375" style="7" customWidth="1"/>
    <col min="3" max="3" width="19.125" style="7" customWidth="1"/>
    <col min="4" max="4" width="18.75390625" style="8" customWidth="1"/>
    <col min="5" max="5" width="16.375" style="9" customWidth="1"/>
    <col min="6" max="6" width="18.00390625" style="9" customWidth="1"/>
    <col min="7" max="7" width="17.875" style="9" customWidth="1"/>
    <col min="8" max="8" width="19.25390625" style="9" customWidth="1"/>
    <col min="9" max="16384" width="9.125" style="1" customWidth="1"/>
  </cols>
  <sheetData>
    <row r="1" ht="15.75">
      <c r="H1" s="52" t="s">
        <v>161</v>
      </c>
    </row>
    <row r="2" spans="1:8" ht="38.25" customHeight="1">
      <c r="A2" s="244" t="s">
        <v>190</v>
      </c>
      <c r="B2" s="239"/>
      <c r="C2" s="239"/>
      <c r="D2" s="239"/>
      <c r="E2" s="239"/>
      <c r="F2" s="239"/>
      <c r="G2" s="239"/>
      <c r="H2" s="240"/>
    </row>
    <row r="3" spans="1:8" ht="20.25" customHeight="1" thickBot="1">
      <c r="A3" s="249" t="s">
        <v>245</v>
      </c>
      <c r="B3" s="249"/>
      <c r="C3" s="249"/>
      <c r="D3" s="249"/>
      <c r="E3" s="249"/>
      <c r="F3" s="249"/>
      <c r="G3" s="249"/>
      <c r="H3" s="249"/>
    </row>
    <row r="4" spans="1:8" ht="32.25" customHeight="1">
      <c r="A4" s="241" t="s">
        <v>116</v>
      </c>
      <c r="B4" s="243" t="s">
        <v>147</v>
      </c>
      <c r="C4" s="243" t="s">
        <v>175</v>
      </c>
      <c r="D4" s="266" t="s">
        <v>185</v>
      </c>
      <c r="E4" s="262" t="s">
        <v>172</v>
      </c>
      <c r="F4" s="262" t="s">
        <v>188</v>
      </c>
      <c r="G4" s="264" t="s">
        <v>173</v>
      </c>
      <c r="H4" s="268" t="s">
        <v>174</v>
      </c>
    </row>
    <row r="5" spans="1:10" s="5" customFormat="1" ht="147" customHeight="1">
      <c r="A5" s="242"/>
      <c r="B5" s="261"/>
      <c r="C5" s="261"/>
      <c r="D5" s="267"/>
      <c r="E5" s="263"/>
      <c r="F5" s="263"/>
      <c r="G5" s="265"/>
      <c r="H5" s="269"/>
      <c r="J5" s="35"/>
    </row>
    <row r="6" spans="1:8" s="5" customFormat="1" ht="19.5" customHeight="1">
      <c r="A6" s="44">
        <v>1</v>
      </c>
      <c r="B6" s="27">
        <v>2</v>
      </c>
      <c r="C6" s="27">
        <v>3</v>
      </c>
      <c r="D6" s="10">
        <v>4</v>
      </c>
      <c r="E6" s="28">
        <v>5</v>
      </c>
      <c r="F6" s="28">
        <v>6</v>
      </c>
      <c r="G6" s="32">
        <v>7</v>
      </c>
      <c r="H6" s="45">
        <v>8</v>
      </c>
    </row>
    <row r="7" spans="1:8" ht="18" customHeight="1">
      <c r="A7" s="67">
        <v>1</v>
      </c>
      <c r="B7" s="61" t="s">
        <v>204</v>
      </c>
      <c r="C7" s="127">
        <v>22</v>
      </c>
      <c r="D7" s="157">
        <v>3230</v>
      </c>
      <c r="E7" s="158">
        <v>870</v>
      </c>
      <c r="F7" s="158">
        <v>601</v>
      </c>
      <c r="G7" s="158">
        <v>255.7</v>
      </c>
      <c r="H7" s="159">
        <v>888.2</v>
      </c>
    </row>
    <row r="8" spans="1:8" ht="18" customHeight="1">
      <c r="A8" s="67">
        <v>2</v>
      </c>
      <c r="B8" s="61" t="s">
        <v>207</v>
      </c>
      <c r="C8" s="115">
        <v>17</v>
      </c>
      <c r="D8" s="115">
        <v>3242</v>
      </c>
      <c r="E8" s="115">
        <v>704</v>
      </c>
      <c r="F8" s="115">
        <v>463.5</v>
      </c>
      <c r="G8" s="125">
        <v>180.6</v>
      </c>
      <c r="H8" s="160">
        <v>644.1</v>
      </c>
    </row>
    <row r="9" spans="1:8" ht="18" customHeight="1">
      <c r="A9" s="67">
        <v>3</v>
      </c>
      <c r="B9" s="61" t="s">
        <v>214</v>
      </c>
      <c r="C9" s="115">
        <v>16</v>
      </c>
      <c r="D9" s="115">
        <v>3974</v>
      </c>
      <c r="E9" s="115">
        <v>624.4</v>
      </c>
      <c r="F9" s="115">
        <v>411.6</v>
      </c>
      <c r="G9" s="126">
        <v>165</v>
      </c>
      <c r="H9" s="160">
        <v>602.9</v>
      </c>
    </row>
    <row r="10" spans="1:8" ht="18" customHeight="1">
      <c r="A10" s="67">
        <v>4</v>
      </c>
      <c r="B10" s="61" t="s">
        <v>219</v>
      </c>
      <c r="C10" s="115">
        <v>29</v>
      </c>
      <c r="D10" s="115">
        <v>3664</v>
      </c>
      <c r="E10" s="115">
        <v>1095.9</v>
      </c>
      <c r="F10" s="115">
        <v>802.2</v>
      </c>
      <c r="G10" s="125">
        <v>293.7</v>
      </c>
      <c r="H10" s="160">
        <v>1169.5</v>
      </c>
    </row>
    <row r="11" spans="1:8" ht="18" customHeight="1">
      <c r="A11" s="67">
        <v>5</v>
      </c>
      <c r="B11" s="61" t="s">
        <v>220</v>
      </c>
      <c r="C11" s="115">
        <v>29</v>
      </c>
      <c r="D11" s="196">
        <v>4191.57</v>
      </c>
      <c r="E11" s="115">
        <v>1350.4</v>
      </c>
      <c r="F11" s="115">
        <v>357.7</v>
      </c>
      <c r="G11" s="125">
        <v>287.7</v>
      </c>
      <c r="H11" s="160">
        <v>1350.4</v>
      </c>
    </row>
    <row r="12" spans="1:8" ht="18" customHeight="1">
      <c r="A12" s="67">
        <v>6</v>
      </c>
      <c r="B12" s="61" t="s">
        <v>221</v>
      </c>
      <c r="C12" s="115">
        <v>37</v>
      </c>
      <c r="D12" s="196">
        <v>3499.37</v>
      </c>
      <c r="E12" s="115">
        <v>1374.5</v>
      </c>
      <c r="F12" s="115">
        <v>932</v>
      </c>
      <c r="G12" s="126">
        <v>429.7</v>
      </c>
      <c r="H12" s="160">
        <v>1401.1</v>
      </c>
    </row>
    <row r="13" spans="1:8" ht="18" customHeight="1">
      <c r="A13" s="67">
        <v>7</v>
      </c>
      <c r="B13" s="61" t="s">
        <v>25</v>
      </c>
      <c r="C13" s="115">
        <v>0</v>
      </c>
      <c r="D13" s="115">
        <v>4806</v>
      </c>
      <c r="E13" s="115">
        <v>105.7</v>
      </c>
      <c r="F13" s="115">
        <v>105.7</v>
      </c>
      <c r="G13" s="126">
        <v>20.6</v>
      </c>
      <c r="H13" s="160">
        <v>105.7</v>
      </c>
    </row>
    <row r="14" spans="1:8" ht="18" customHeight="1">
      <c r="A14" s="67">
        <v>8</v>
      </c>
      <c r="B14" s="63" t="s">
        <v>246</v>
      </c>
      <c r="C14" s="115">
        <v>18</v>
      </c>
      <c r="D14" s="115">
        <v>2907</v>
      </c>
      <c r="E14" s="115">
        <v>450</v>
      </c>
      <c r="F14" s="115">
        <v>450</v>
      </c>
      <c r="G14" s="125">
        <v>184.1</v>
      </c>
      <c r="H14" s="160">
        <v>628.1</v>
      </c>
    </row>
    <row r="15" spans="1:8" ht="18" customHeight="1">
      <c r="A15" s="67">
        <v>9</v>
      </c>
      <c r="B15" s="61" t="s">
        <v>226</v>
      </c>
      <c r="C15" s="127">
        <v>18</v>
      </c>
      <c r="D15" s="157">
        <v>3858</v>
      </c>
      <c r="E15" s="158">
        <v>1009.9</v>
      </c>
      <c r="F15" s="158">
        <v>709.9</v>
      </c>
      <c r="G15" s="158">
        <v>181.7</v>
      </c>
      <c r="H15" s="159">
        <v>833.4</v>
      </c>
    </row>
    <row r="16" spans="1:8" ht="18" customHeight="1" thickBot="1">
      <c r="A16" s="163">
        <v>10</v>
      </c>
      <c r="B16" s="64" t="s">
        <v>232</v>
      </c>
      <c r="C16" s="127">
        <v>31</v>
      </c>
      <c r="D16" s="157">
        <v>3574</v>
      </c>
      <c r="E16" s="158">
        <v>1362.6</v>
      </c>
      <c r="F16" s="158">
        <v>1039.8</v>
      </c>
      <c r="G16" s="158">
        <v>352.6</v>
      </c>
      <c r="H16" s="159">
        <v>1312.4</v>
      </c>
    </row>
    <row r="17" spans="1:8" ht="18" customHeight="1" thickBot="1">
      <c r="A17" s="256" t="s">
        <v>243</v>
      </c>
      <c r="B17" s="257"/>
      <c r="C17" s="139">
        <f aca="true" t="shared" si="0" ref="C17:H17">SUM(C7:C16)</f>
        <v>217</v>
      </c>
      <c r="D17" s="195">
        <f>AVERAGE(D7:D16)</f>
        <v>3694.594</v>
      </c>
      <c r="E17" s="139">
        <f t="shared" si="0"/>
        <v>8947.4</v>
      </c>
      <c r="F17" s="139">
        <f t="shared" si="0"/>
        <v>5873.4</v>
      </c>
      <c r="G17" s="139">
        <f t="shared" si="0"/>
        <v>2351.4</v>
      </c>
      <c r="H17" s="175">
        <f t="shared" si="0"/>
        <v>8935.800000000001</v>
      </c>
    </row>
    <row r="18" spans="1:8" ht="14.25">
      <c r="A18" s="11"/>
      <c r="B18" s="188" t="s">
        <v>26</v>
      </c>
      <c r="C18" s="188"/>
      <c r="D18" s="189"/>
      <c r="E18" s="190"/>
      <c r="F18" s="190"/>
      <c r="G18" s="12"/>
      <c r="H18" s="12"/>
    </row>
    <row r="19" spans="1:20" ht="14.25">
      <c r="A19" s="11"/>
      <c r="B19" s="188" t="s">
        <v>32</v>
      </c>
      <c r="C19" s="188"/>
      <c r="D19" s="189"/>
      <c r="E19" s="190"/>
      <c r="F19" s="190"/>
      <c r="G19" s="190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</row>
    <row r="20" spans="1:7" ht="15.75" customHeight="1">
      <c r="A20" s="11"/>
      <c r="B20" s="191" t="s">
        <v>31</v>
      </c>
      <c r="C20" s="191"/>
      <c r="D20" s="192"/>
      <c r="E20" s="193"/>
      <c r="F20" s="193"/>
      <c r="G20" s="193"/>
    </row>
    <row r="21" spans="1:8" ht="12.75">
      <c r="A21" s="11"/>
      <c r="B21" s="1"/>
      <c r="C21" s="1"/>
      <c r="D21" s="1"/>
      <c r="E21" s="1"/>
      <c r="F21" s="1"/>
      <c r="G21" s="1"/>
      <c r="H21" s="1"/>
    </row>
    <row r="22" spans="4:8" ht="12.75" customHeight="1">
      <c r="D22" s="13"/>
      <c r="E22" s="14"/>
      <c r="F22" s="14"/>
      <c r="G22" s="14"/>
      <c r="H22" s="15"/>
    </row>
    <row r="23" spans="1:9" ht="15.75">
      <c r="A23" s="245" t="s">
        <v>198</v>
      </c>
      <c r="B23" s="246"/>
      <c r="C23" s="246"/>
      <c r="D23" s="246"/>
      <c r="E23" s="246"/>
      <c r="F23" s="246"/>
      <c r="G23" s="246"/>
      <c r="H23" s="246"/>
      <c r="I23" s="246"/>
    </row>
    <row r="25" spans="1:3" ht="12.75">
      <c r="A25" s="260" t="s">
        <v>197</v>
      </c>
      <c r="B25" s="260"/>
      <c r="C25" s="260"/>
    </row>
  </sheetData>
  <sheetProtection/>
  <mergeCells count="13">
    <mergeCell ref="A2:H2"/>
    <mergeCell ref="A4:A5"/>
    <mergeCell ref="B4:B5"/>
    <mergeCell ref="E4:E5"/>
    <mergeCell ref="F4:F5"/>
    <mergeCell ref="G4:G5"/>
    <mergeCell ref="D4:D5"/>
    <mergeCell ref="H4:H5"/>
    <mergeCell ref="C4:C5"/>
    <mergeCell ref="A17:B17"/>
    <mergeCell ref="A3:H3"/>
    <mergeCell ref="A25:C25"/>
    <mergeCell ref="A23:I23"/>
  </mergeCells>
  <printOptions/>
  <pageMargins left="0.3937007874015748" right="0.3937007874015748" top="0" bottom="0" header="0" footer="0"/>
  <pageSetup fitToHeight="1" fitToWidth="1" horizontalDpi="600" verticalDpi="600" orientation="landscape" paperSize="9" r:id="rId1"/>
  <rowBreaks count="1" manualBreakCount="1">
    <brk id="17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58"/>
  <sheetViews>
    <sheetView view="pageBreakPreview" zoomScaleNormal="75" zoomScaleSheetLayoutView="100" zoomScalePageLayoutView="0" workbookViewId="0" topLeftCell="A37">
      <selection activeCell="L49" sqref="L49"/>
    </sheetView>
  </sheetViews>
  <sheetFormatPr defaultColWidth="9.00390625" defaultRowHeight="12.75"/>
  <cols>
    <col min="1" max="1" width="6.75390625" style="0" customWidth="1"/>
    <col min="2" max="2" width="21.625" style="0" customWidth="1"/>
    <col min="3" max="3" width="10.75390625" style="0" customWidth="1"/>
    <col min="4" max="4" width="11.25390625" style="0" customWidth="1"/>
    <col min="5" max="6" width="9.00390625" style="0" customWidth="1"/>
    <col min="7" max="7" width="8.125" style="0" customWidth="1"/>
    <col min="8" max="8" width="7.625" style="0" customWidth="1"/>
    <col min="9" max="9" width="8.25390625" style="0" customWidth="1"/>
    <col min="11" max="11" width="9.00390625" style="0" customWidth="1"/>
    <col min="12" max="12" width="14.00390625" style="0" customWidth="1"/>
  </cols>
  <sheetData>
    <row r="1" spans="1:12" ht="71.25" customHeight="1">
      <c r="A1" s="271" t="s">
        <v>20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23.2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57" t="s">
        <v>162</v>
      </c>
    </row>
    <row r="3" spans="1:14" ht="43.5" customHeight="1">
      <c r="A3" s="274" t="s">
        <v>116</v>
      </c>
      <c r="B3" s="272" t="s">
        <v>52</v>
      </c>
      <c r="C3" s="277" t="s">
        <v>118</v>
      </c>
      <c r="D3" s="277" t="s">
        <v>119</v>
      </c>
      <c r="E3" s="272" t="s">
        <v>92</v>
      </c>
      <c r="F3" s="272"/>
      <c r="G3" s="272"/>
      <c r="H3" s="272"/>
      <c r="I3" s="272"/>
      <c r="J3" s="272" t="s">
        <v>152</v>
      </c>
      <c r="K3" s="272"/>
      <c r="L3" s="280" t="s">
        <v>157</v>
      </c>
      <c r="M3" s="48"/>
      <c r="N3" s="26"/>
    </row>
    <row r="4" spans="1:12" ht="61.5" customHeight="1">
      <c r="A4" s="275"/>
      <c r="B4" s="282"/>
      <c r="C4" s="278"/>
      <c r="D4" s="278"/>
      <c r="E4" s="273" t="s">
        <v>93</v>
      </c>
      <c r="F4" s="273" t="s">
        <v>94</v>
      </c>
      <c r="G4" s="273" t="s">
        <v>96</v>
      </c>
      <c r="H4" s="273" t="s">
        <v>95</v>
      </c>
      <c r="I4" s="273" t="s">
        <v>115</v>
      </c>
      <c r="J4" s="273" t="s">
        <v>53</v>
      </c>
      <c r="K4" s="273" t="s">
        <v>54</v>
      </c>
      <c r="L4" s="281"/>
    </row>
    <row r="5" spans="1:12" ht="104.25" customHeight="1">
      <c r="A5" s="275"/>
      <c r="B5" s="282"/>
      <c r="C5" s="278"/>
      <c r="D5" s="278"/>
      <c r="E5" s="273"/>
      <c r="F5" s="273"/>
      <c r="G5" s="273"/>
      <c r="H5" s="273"/>
      <c r="I5" s="273"/>
      <c r="J5" s="273"/>
      <c r="K5" s="273"/>
      <c r="L5" s="281"/>
    </row>
    <row r="6" spans="1:12" ht="15" customHeight="1">
      <c r="A6" s="71">
        <v>1</v>
      </c>
      <c r="B6" s="49">
        <v>2</v>
      </c>
      <c r="C6" s="50">
        <v>3</v>
      </c>
      <c r="D6" s="49">
        <v>4</v>
      </c>
      <c r="E6" s="49">
        <v>5</v>
      </c>
      <c r="F6" s="49">
        <v>6</v>
      </c>
      <c r="G6" s="51">
        <v>7</v>
      </c>
      <c r="H6" s="49">
        <v>8</v>
      </c>
      <c r="I6" s="49">
        <v>9</v>
      </c>
      <c r="J6" s="49">
        <v>10</v>
      </c>
      <c r="K6" s="49">
        <v>11</v>
      </c>
      <c r="L6" s="66">
        <v>12</v>
      </c>
    </row>
    <row r="7" spans="1:12" ht="16.5" customHeight="1">
      <c r="A7" s="67">
        <v>1</v>
      </c>
      <c r="B7" s="61" t="s">
        <v>199</v>
      </c>
      <c r="C7" s="140">
        <v>11</v>
      </c>
      <c r="D7" s="140">
        <v>11</v>
      </c>
      <c r="E7" s="140">
        <v>0</v>
      </c>
      <c r="F7" s="140">
        <v>0</v>
      </c>
      <c r="G7" s="140">
        <v>0</v>
      </c>
      <c r="H7" s="140">
        <v>50</v>
      </c>
      <c r="I7" s="140">
        <v>0</v>
      </c>
      <c r="J7" s="70">
        <v>2909</v>
      </c>
      <c r="K7" s="70">
        <v>2179</v>
      </c>
      <c r="L7" s="166">
        <v>100</v>
      </c>
    </row>
    <row r="8" spans="1:17" ht="16.5" customHeight="1">
      <c r="A8" s="67">
        <v>2</v>
      </c>
      <c r="B8" s="61" t="s">
        <v>200</v>
      </c>
      <c r="C8" s="113">
        <v>12</v>
      </c>
      <c r="D8" s="113">
        <v>12</v>
      </c>
      <c r="E8" s="113">
        <v>0</v>
      </c>
      <c r="F8" s="113">
        <v>0</v>
      </c>
      <c r="G8" s="113">
        <v>0</v>
      </c>
      <c r="H8" s="113">
        <v>2</v>
      </c>
      <c r="I8" s="113">
        <v>0</v>
      </c>
      <c r="J8" s="113">
        <v>1988</v>
      </c>
      <c r="K8" s="113">
        <v>2524.2</v>
      </c>
      <c r="L8" s="114">
        <v>98</v>
      </c>
      <c r="N8" s="26"/>
      <c r="O8" s="26"/>
      <c r="P8" s="26"/>
      <c r="Q8" s="26"/>
    </row>
    <row r="9" spans="1:17" ht="16.5" customHeight="1">
      <c r="A9" s="67">
        <v>3</v>
      </c>
      <c r="B9" s="61" t="s">
        <v>204</v>
      </c>
      <c r="C9" s="113">
        <v>0</v>
      </c>
      <c r="D9" s="113">
        <v>10</v>
      </c>
      <c r="E9" s="113">
        <v>0</v>
      </c>
      <c r="F9" s="113">
        <v>0</v>
      </c>
      <c r="G9" s="113">
        <v>0</v>
      </c>
      <c r="H9" s="113">
        <v>22</v>
      </c>
      <c r="I9" s="113">
        <v>0</v>
      </c>
      <c r="J9" s="113">
        <v>1919</v>
      </c>
      <c r="K9" s="113">
        <v>1688</v>
      </c>
      <c r="L9" s="114">
        <v>99</v>
      </c>
      <c r="M9" s="26"/>
      <c r="N9" s="26"/>
      <c r="O9" s="26"/>
      <c r="P9" s="26"/>
      <c r="Q9" s="26"/>
    </row>
    <row r="10" spans="1:16" ht="16.5" customHeight="1">
      <c r="A10" s="67">
        <v>4</v>
      </c>
      <c r="B10" s="61" t="s">
        <v>205</v>
      </c>
      <c r="C10" s="113">
        <v>0</v>
      </c>
      <c r="D10" s="113">
        <v>12</v>
      </c>
      <c r="E10" s="113">
        <v>69</v>
      </c>
      <c r="F10" s="113">
        <v>69</v>
      </c>
      <c r="G10" s="113">
        <v>69</v>
      </c>
      <c r="H10" s="113">
        <v>38</v>
      </c>
      <c r="I10" s="113">
        <v>0</v>
      </c>
      <c r="J10" s="113">
        <v>2735</v>
      </c>
      <c r="K10" s="113">
        <v>2284</v>
      </c>
      <c r="L10" s="114">
        <v>98</v>
      </c>
      <c r="M10" s="26"/>
      <c r="N10" s="26"/>
      <c r="O10" s="26"/>
      <c r="P10" s="26"/>
    </row>
    <row r="11" spans="1:17" ht="16.5" customHeight="1">
      <c r="A11" s="67">
        <v>5</v>
      </c>
      <c r="B11" s="61" t="s">
        <v>206</v>
      </c>
      <c r="C11" s="113">
        <v>0</v>
      </c>
      <c r="D11" s="113">
        <v>11</v>
      </c>
      <c r="E11" s="113">
        <v>34</v>
      </c>
      <c r="F11" s="113">
        <v>34</v>
      </c>
      <c r="G11" s="113">
        <v>34</v>
      </c>
      <c r="H11" s="113">
        <v>13</v>
      </c>
      <c r="I11" s="113">
        <v>0</v>
      </c>
      <c r="J11" s="113">
        <v>0</v>
      </c>
      <c r="K11" s="113">
        <v>1768</v>
      </c>
      <c r="L11" s="114">
        <v>98</v>
      </c>
      <c r="N11" s="26"/>
      <c r="O11" s="26"/>
      <c r="P11" s="26"/>
      <c r="Q11" s="26"/>
    </row>
    <row r="12" spans="1:17" ht="16.5" customHeight="1">
      <c r="A12" s="67">
        <v>6</v>
      </c>
      <c r="B12" s="61" t="s">
        <v>207</v>
      </c>
      <c r="C12" s="113">
        <v>0</v>
      </c>
      <c r="D12" s="113">
        <v>13.7</v>
      </c>
      <c r="E12" s="113">
        <v>0</v>
      </c>
      <c r="F12" s="113">
        <v>0</v>
      </c>
      <c r="G12" s="113">
        <v>0</v>
      </c>
      <c r="H12" s="113">
        <v>4</v>
      </c>
      <c r="I12" s="113">
        <v>0</v>
      </c>
      <c r="J12" s="113">
        <v>2832</v>
      </c>
      <c r="K12" s="113">
        <v>2203</v>
      </c>
      <c r="L12" s="114">
        <v>95.2</v>
      </c>
      <c r="N12" s="26"/>
      <c r="O12" s="26"/>
      <c r="P12" s="26"/>
      <c r="Q12" s="26"/>
    </row>
    <row r="13" spans="1:12" ht="16.5" customHeight="1">
      <c r="A13" s="67">
        <v>7</v>
      </c>
      <c r="B13" s="61" t="s">
        <v>208</v>
      </c>
      <c r="C13" s="113">
        <v>0</v>
      </c>
      <c r="D13" s="113">
        <v>10.3</v>
      </c>
      <c r="E13" s="113">
        <v>0</v>
      </c>
      <c r="F13" s="113">
        <v>0</v>
      </c>
      <c r="G13" s="113">
        <v>0</v>
      </c>
      <c r="H13" s="113">
        <v>20</v>
      </c>
      <c r="I13" s="113">
        <v>0</v>
      </c>
      <c r="J13" s="113">
        <v>2375</v>
      </c>
      <c r="K13" s="113">
        <v>2091</v>
      </c>
      <c r="L13" s="114">
        <v>97.7</v>
      </c>
    </row>
    <row r="14" spans="1:12" ht="16.5" customHeight="1">
      <c r="A14" s="67">
        <v>8</v>
      </c>
      <c r="B14" s="61" t="s">
        <v>209</v>
      </c>
      <c r="C14" s="113">
        <v>0</v>
      </c>
      <c r="D14" s="113">
        <v>15</v>
      </c>
      <c r="E14" s="113">
        <v>0</v>
      </c>
      <c r="F14" s="113">
        <v>0</v>
      </c>
      <c r="G14" s="113">
        <v>5</v>
      </c>
      <c r="H14" s="113">
        <v>35</v>
      </c>
      <c r="I14" s="113">
        <v>0</v>
      </c>
      <c r="J14" s="113">
        <v>2988.3</v>
      </c>
      <c r="K14" s="113">
        <v>2401.65</v>
      </c>
      <c r="L14" s="114">
        <v>100</v>
      </c>
    </row>
    <row r="15" spans="1:12" ht="16.5" customHeight="1">
      <c r="A15" s="67">
        <v>9</v>
      </c>
      <c r="B15" s="61" t="s">
        <v>210</v>
      </c>
      <c r="C15" s="113">
        <v>0</v>
      </c>
      <c r="D15" s="186">
        <v>14.63</v>
      </c>
      <c r="E15" s="113">
        <v>44</v>
      </c>
      <c r="F15" s="113">
        <v>44</v>
      </c>
      <c r="G15" s="113">
        <v>0</v>
      </c>
      <c r="H15" s="113">
        <v>44</v>
      </c>
      <c r="I15" s="113">
        <v>0</v>
      </c>
      <c r="J15" s="113">
        <v>2450.05</v>
      </c>
      <c r="K15" s="113">
        <v>2216.37</v>
      </c>
      <c r="L15" s="114">
        <v>100</v>
      </c>
    </row>
    <row r="16" spans="1:12" ht="16.5" customHeight="1">
      <c r="A16" s="67">
        <v>10</v>
      </c>
      <c r="B16" s="61" t="s">
        <v>211</v>
      </c>
      <c r="C16" s="113">
        <v>11</v>
      </c>
      <c r="D16" s="113">
        <v>12</v>
      </c>
      <c r="E16" s="113">
        <v>65</v>
      </c>
      <c r="F16" s="113">
        <v>0</v>
      </c>
      <c r="G16" s="113">
        <v>65</v>
      </c>
      <c r="H16" s="113">
        <v>48</v>
      </c>
      <c r="I16" s="113">
        <v>0</v>
      </c>
      <c r="J16" s="113">
        <v>3138</v>
      </c>
      <c r="K16" s="113">
        <v>2100</v>
      </c>
      <c r="L16" s="114">
        <v>99.5</v>
      </c>
    </row>
    <row r="17" spans="1:12" ht="16.5" customHeight="1">
      <c r="A17" s="67">
        <v>11</v>
      </c>
      <c r="B17" s="61" t="s">
        <v>212</v>
      </c>
      <c r="C17" s="113">
        <v>0</v>
      </c>
      <c r="D17" s="113">
        <v>11</v>
      </c>
      <c r="E17" s="113">
        <v>152</v>
      </c>
      <c r="F17" s="113">
        <v>0</v>
      </c>
      <c r="G17" s="113">
        <v>0</v>
      </c>
      <c r="H17" s="113">
        <v>41</v>
      </c>
      <c r="I17" s="113">
        <v>0</v>
      </c>
      <c r="J17" s="113">
        <v>1875</v>
      </c>
      <c r="K17" s="113">
        <v>1842</v>
      </c>
      <c r="L17" s="114">
        <v>98</v>
      </c>
    </row>
    <row r="18" spans="1:12" ht="16.5" customHeight="1">
      <c r="A18" s="67">
        <v>12</v>
      </c>
      <c r="B18" s="61" t="s">
        <v>213</v>
      </c>
      <c r="C18" s="113">
        <v>13</v>
      </c>
      <c r="D18" s="113">
        <v>13</v>
      </c>
      <c r="E18" s="113">
        <v>61</v>
      </c>
      <c r="F18" s="113">
        <v>61</v>
      </c>
      <c r="G18" s="113">
        <v>15</v>
      </c>
      <c r="H18" s="113">
        <v>26</v>
      </c>
      <c r="I18" s="113">
        <v>0</v>
      </c>
      <c r="J18" s="113">
        <v>1866.36</v>
      </c>
      <c r="K18" s="113">
        <v>1745.6</v>
      </c>
      <c r="L18" s="114">
        <v>99.7</v>
      </c>
    </row>
    <row r="19" spans="1:12" ht="16.5" customHeight="1">
      <c r="A19" s="67">
        <v>13</v>
      </c>
      <c r="B19" s="61" t="s">
        <v>214</v>
      </c>
      <c r="C19" s="113">
        <v>0</v>
      </c>
      <c r="D19" s="113">
        <v>12.8</v>
      </c>
      <c r="E19" s="113">
        <v>0</v>
      </c>
      <c r="F19" s="113">
        <v>0</v>
      </c>
      <c r="G19" s="113">
        <v>0</v>
      </c>
      <c r="H19" s="113">
        <v>24</v>
      </c>
      <c r="I19" s="113">
        <v>0</v>
      </c>
      <c r="J19" s="113">
        <v>1701.49</v>
      </c>
      <c r="K19" s="113">
        <v>1567.94</v>
      </c>
      <c r="L19" s="156">
        <v>98</v>
      </c>
    </row>
    <row r="20" spans="1:15" ht="16.5" customHeight="1">
      <c r="A20" s="67">
        <v>14</v>
      </c>
      <c r="B20" s="61" t="s">
        <v>215</v>
      </c>
      <c r="C20" s="113">
        <v>0</v>
      </c>
      <c r="D20" s="113">
        <v>15</v>
      </c>
      <c r="E20" s="113">
        <v>0</v>
      </c>
      <c r="F20" s="113">
        <v>0</v>
      </c>
      <c r="G20" s="113">
        <v>0</v>
      </c>
      <c r="H20" s="113">
        <v>65</v>
      </c>
      <c r="I20" s="113">
        <v>0</v>
      </c>
      <c r="J20" s="113">
        <v>2377</v>
      </c>
      <c r="K20" s="113">
        <v>1903</v>
      </c>
      <c r="L20" s="156">
        <v>98</v>
      </c>
      <c r="N20" s="26"/>
      <c r="O20" s="26"/>
    </row>
    <row r="21" spans="1:12" ht="16.5" customHeight="1">
      <c r="A21" s="67">
        <v>15</v>
      </c>
      <c r="B21" s="61" t="s">
        <v>216</v>
      </c>
      <c r="C21" s="113">
        <v>0</v>
      </c>
      <c r="D21" s="113">
        <v>10.6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2220</v>
      </c>
      <c r="K21" s="113">
        <v>2327</v>
      </c>
      <c r="L21" s="114">
        <v>98</v>
      </c>
    </row>
    <row r="22" spans="1:12" ht="16.5" customHeight="1">
      <c r="A22" s="67">
        <v>16</v>
      </c>
      <c r="B22" s="61" t="s">
        <v>217</v>
      </c>
      <c r="C22" s="113">
        <v>0</v>
      </c>
      <c r="D22" s="113">
        <v>12</v>
      </c>
      <c r="E22" s="113">
        <v>0</v>
      </c>
      <c r="F22" s="113">
        <v>0</v>
      </c>
      <c r="G22" s="113">
        <v>0</v>
      </c>
      <c r="H22" s="113">
        <v>19</v>
      </c>
      <c r="I22" s="113">
        <v>0</v>
      </c>
      <c r="J22" s="113">
        <v>2292</v>
      </c>
      <c r="K22" s="113">
        <v>1971</v>
      </c>
      <c r="L22" s="114">
        <v>100</v>
      </c>
    </row>
    <row r="23" spans="1:12" ht="16.5" customHeight="1">
      <c r="A23" s="67">
        <v>17</v>
      </c>
      <c r="B23" s="61" t="s">
        <v>218</v>
      </c>
      <c r="C23" s="113">
        <v>12</v>
      </c>
      <c r="D23" s="113">
        <v>9</v>
      </c>
      <c r="E23" s="113">
        <v>0</v>
      </c>
      <c r="F23" s="113">
        <v>0</v>
      </c>
      <c r="G23" s="113">
        <v>0</v>
      </c>
      <c r="H23" s="113">
        <v>48</v>
      </c>
      <c r="I23" s="113">
        <v>0</v>
      </c>
      <c r="J23" s="113">
        <v>2940</v>
      </c>
      <c r="K23" s="113">
        <v>2659</v>
      </c>
      <c r="L23" s="114">
        <v>98.3</v>
      </c>
    </row>
    <row r="24" spans="1:12" ht="16.5" customHeight="1">
      <c r="A24" s="67">
        <v>18</v>
      </c>
      <c r="B24" s="61" t="s">
        <v>219</v>
      </c>
      <c r="C24" s="113">
        <v>0</v>
      </c>
      <c r="D24" s="113">
        <v>13.3</v>
      </c>
      <c r="E24" s="113">
        <v>68</v>
      </c>
      <c r="F24" s="113">
        <v>68</v>
      </c>
      <c r="G24" s="113">
        <v>0</v>
      </c>
      <c r="H24" s="113">
        <v>66</v>
      </c>
      <c r="I24" s="113">
        <v>0</v>
      </c>
      <c r="J24" s="113">
        <v>2307.6</v>
      </c>
      <c r="K24" s="113">
        <v>2243.9</v>
      </c>
      <c r="L24" s="114">
        <v>98.1</v>
      </c>
    </row>
    <row r="25" spans="1:12" ht="16.5" customHeight="1">
      <c r="A25" s="67">
        <v>19</v>
      </c>
      <c r="B25" s="61" t="s">
        <v>220</v>
      </c>
      <c r="C25" s="113">
        <v>0</v>
      </c>
      <c r="D25" s="113">
        <v>11.5</v>
      </c>
      <c r="E25" s="113">
        <v>72</v>
      </c>
      <c r="F25" s="113">
        <v>0</v>
      </c>
      <c r="G25" s="113">
        <v>72</v>
      </c>
      <c r="H25" s="113">
        <v>49</v>
      </c>
      <c r="I25" s="113">
        <v>50</v>
      </c>
      <c r="J25" s="113">
        <v>2700</v>
      </c>
      <c r="K25" s="113">
        <v>1950</v>
      </c>
      <c r="L25" s="114">
        <v>100</v>
      </c>
    </row>
    <row r="26" spans="1:12" ht="16.5" customHeight="1">
      <c r="A26" s="67">
        <v>20</v>
      </c>
      <c r="B26" s="61" t="s">
        <v>221</v>
      </c>
      <c r="C26" s="113">
        <v>0</v>
      </c>
      <c r="D26" s="113">
        <v>13.2</v>
      </c>
      <c r="E26" s="113">
        <v>0</v>
      </c>
      <c r="F26" s="113">
        <v>124</v>
      </c>
      <c r="G26" s="113">
        <v>62</v>
      </c>
      <c r="H26" s="113">
        <v>49</v>
      </c>
      <c r="I26" s="113">
        <v>0</v>
      </c>
      <c r="J26" s="113">
        <v>2154.54</v>
      </c>
      <c r="K26" s="113">
        <v>1644.74</v>
      </c>
      <c r="L26" s="114">
        <v>100</v>
      </c>
    </row>
    <row r="27" spans="1:12" ht="16.5" customHeight="1">
      <c r="A27" s="67">
        <v>21</v>
      </c>
      <c r="B27" s="62" t="s">
        <v>222</v>
      </c>
      <c r="C27" s="113">
        <v>0</v>
      </c>
      <c r="D27" s="113">
        <v>12</v>
      </c>
      <c r="E27" s="113">
        <v>0</v>
      </c>
      <c r="F27" s="113">
        <v>0</v>
      </c>
      <c r="G27" s="113">
        <v>0</v>
      </c>
      <c r="H27" s="113">
        <v>10</v>
      </c>
      <c r="I27" s="113">
        <v>0</v>
      </c>
      <c r="J27" s="113">
        <v>1370</v>
      </c>
      <c r="K27" s="113">
        <v>1392</v>
      </c>
      <c r="L27" s="114">
        <v>98.07</v>
      </c>
    </row>
    <row r="28" spans="1:12" ht="16.5" customHeight="1">
      <c r="A28" s="67">
        <v>22</v>
      </c>
      <c r="B28" s="61" t="s">
        <v>223</v>
      </c>
      <c r="C28" s="151">
        <v>0</v>
      </c>
      <c r="D28" s="151">
        <v>10</v>
      </c>
      <c r="E28" s="151">
        <v>154</v>
      </c>
      <c r="F28" s="151">
        <v>124</v>
      </c>
      <c r="G28" s="151">
        <v>0</v>
      </c>
      <c r="H28" s="151">
        <v>49</v>
      </c>
      <c r="I28" s="151">
        <v>34</v>
      </c>
      <c r="J28" s="151">
        <v>2219.65</v>
      </c>
      <c r="K28" s="151">
        <v>2601.7</v>
      </c>
      <c r="L28" s="113">
        <v>99.1</v>
      </c>
    </row>
    <row r="29" spans="1:12" ht="16.5" customHeight="1">
      <c r="A29" s="67">
        <v>23</v>
      </c>
      <c r="B29" s="61" t="s">
        <v>224</v>
      </c>
      <c r="C29" s="113">
        <v>0</v>
      </c>
      <c r="D29" s="113">
        <v>11</v>
      </c>
      <c r="E29" s="113">
        <v>0</v>
      </c>
      <c r="F29" s="113">
        <v>0</v>
      </c>
      <c r="G29" s="113">
        <v>0</v>
      </c>
      <c r="H29" s="113">
        <v>19</v>
      </c>
      <c r="I29" s="113">
        <v>0</v>
      </c>
      <c r="J29" s="113">
        <v>2342</v>
      </c>
      <c r="K29" s="113">
        <v>2004</v>
      </c>
      <c r="L29" s="114">
        <v>97.7</v>
      </c>
    </row>
    <row r="30" spans="1:12" ht="16.5" customHeight="1">
      <c r="A30" s="67">
        <v>24</v>
      </c>
      <c r="B30" s="63" t="s">
        <v>246</v>
      </c>
      <c r="C30" s="113">
        <v>0</v>
      </c>
      <c r="D30" s="113">
        <v>9</v>
      </c>
      <c r="E30" s="113">
        <v>50</v>
      </c>
      <c r="F30" s="113">
        <v>25</v>
      </c>
      <c r="G30" s="113">
        <v>50</v>
      </c>
      <c r="H30" s="113">
        <v>0</v>
      </c>
      <c r="I30" s="113">
        <v>0</v>
      </c>
      <c r="J30" s="113">
        <v>1984</v>
      </c>
      <c r="K30" s="113">
        <v>1763</v>
      </c>
      <c r="L30" s="114">
        <v>97.5</v>
      </c>
    </row>
    <row r="31" spans="1:12" ht="16.5" customHeight="1">
      <c r="A31" s="67">
        <v>25</v>
      </c>
      <c r="B31" s="61" t="s">
        <v>225</v>
      </c>
      <c r="C31" s="113">
        <v>13</v>
      </c>
      <c r="D31" s="113">
        <v>14</v>
      </c>
      <c r="E31" s="113">
        <v>154</v>
      </c>
      <c r="F31" s="113">
        <v>13</v>
      </c>
      <c r="G31" s="113">
        <v>0</v>
      </c>
      <c r="H31" s="113">
        <v>1</v>
      </c>
      <c r="I31" s="113">
        <v>0</v>
      </c>
      <c r="J31" s="113">
        <v>2400</v>
      </c>
      <c r="K31" s="113">
        <v>2029</v>
      </c>
      <c r="L31" s="114">
        <v>98.8</v>
      </c>
    </row>
    <row r="32" spans="1:12" ht="16.5" customHeight="1">
      <c r="A32" s="67">
        <v>26</v>
      </c>
      <c r="B32" s="61" t="s">
        <v>226</v>
      </c>
      <c r="C32" s="113">
        <v>0</v>
      </c>
      <c r="D32" s="113">
        <v>9</v>
      </c>
      <c r="E32" s="113">
        <v>69</v>
      </c>
      <c r="F32" s="113">
        <v>70</v>
      </c>
      <c r="G32" s="113">
        <v>8</v>
      </c>
      <c r="H32" s="113">
        <v>42</v>
      </c>
      <c r="I32" s="113">
        <v>0</v>
      </c>
      <c r="J32" s="113">
        <v>2711</v>
      </c>
      <c r="K32" s="113">
        <v>2322</v>
      </c>
      <c r="L32" s="114">
        <v>99</v>
      </c>
    </row>
    <row r="33" spans="1:12" ht="16.5" customHeight="1">
      <c r="A33" s="67">
        <v>27</v>
      </c>
      <c r="B33" s="61" t="s">
        <v>227</v>
      </c>
      <c r="C33" s="113">
        <v>0</v>
      </c>
      <c r="D33" s="113">
        <v>11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1856</v>
      </c>
      <c r="K33" s="113">
        <v>1837</v>
      </c>
      <c r="L33" s="114">
        <v>98</v>
      </c>
    </row>
    <row r="34" spans="1:12" ht="16.5" customHeight="1">
      <c r="A34" s="67">
        <v>28</v>
      </c>
      <c r="B34" s="61" t="s">
        <v>228</v>
      </c>
      <c r="C34" s="113">
        <v>12</v>
      </c>
      <c r="D34" s="113">
        <v>0</v>
      </c>
      <c r="E34" s="113">
        <v>46</v>
      </c>
      <c r="F34" s="113">
        <v>46</v>
      </c>
      <c r="G34" s="113">
        <v>0</v>
      </c>
      <c r="H34" s="113">
        <v>22</v>
      </c>
      <c r="I34" s="113">
        <v>0</v>
      </c>
      <c r="J34" s="113">
        <v>2557</v>
      </c>
      <c r="K34" s="113">
        <v>2058</v>
      </c>
      <c r="L34" s="114">
        <v>100</v>
      </c>
    </row>
    <row r="35" spans="1:12" ht="16.5" customHeight="1">
      <c r="A35" s="67">
        <v>29</v>
      </c>
      <c r="B35" s="61" t="s">
        <v>229</v>
      </c>
      <c r="C35" s="113">
        <v>10.8</v>
      </c>
      <c r="D35" s="113">
        <v>0</v>
      </c>
      <c r="E35" s="113">
        <v>97</v>
      </c>
      <c r="F35" s="113">
        <v>0</v>
      </c>
      <c r="G35" s="113">
        <v>77</v>
      </c>
      <c r="H35" s="113">
        <v>0</v>
      </c>
      <c r="I35" s="113">
        <v>0</v>
      </c>
      <c r="J35" s="113">
        <v>2158</v>
      </c>
      <c r="K35" s="113">
        <v>1980.45</v>
      </c>
      <c r="L35" s="114">
        <v>100</v>
      </c>
    </row>
    <row r="36" spans="1:12" ht="16.5" customHeight="1">
      <c r="A36" s="67">
        <v>30</v>
      </c>
      <c r="B36" s="61" t="s">
        <v>230</v>
      </c>
      <c r="C36" s="113">
        <v>15.2</v>
      </c>
      <c r="D36" s="113">
        <v>8.7</v>
      </c>
      <c r="E36" s="113">
        <v>80</v>
      </c>
      <c r="F36" s="113">
        <v>0</v>
      </c>
      <c r="G36" s="113">
        <v>0</v>
      </c>
      <c r="H36" s="113">
        <v>0</v>
      </c>
      <c r="I36" s="113">
        <v>15</v>
      </c>
      <c r="J36" s="113">
        <v>3000</v>
      </c>
      <c r="K36" s="113">
        <v>2200</v>
      </c>
      <c r="L36" s="114">
        <v>99.1</v>
      </c>
    </row>
    <row r="37" spans="1:12" ht="16.5" customHeight="1">
      <c r="A37" s="67">
        <v>31</v>
      </c>
      <c r="B37" s="61" t="s">
        <v>231</v>
      </c>
      <c r="C37" s="113">
        <v>12</v>
      </c>
      <c r="D37" s="113">
        <v>0</v>
      </c>
      <c r="E37" s="113">
        <v>0</v>
      </c>
      <c r="F37" s="113">
        <v>17</v>
      </c>
      <c r="G37" s="113">
        <v>17</v>
      </c>
      <c r="H37" s="113">
        <v>17</v>
      </c>
      <c r="I37" s="113">
        <v>0</v>
      </c>
      <c r="J37" s="113">
        <v>2595</v>
      </c>
      <c r="K37" s="113">
        <v>2165</v>
      </c>
      <c r="L37" s="114">
        <v>98</v>
      </c>
    </row>
    <row r="38" spans="1:12" ht="16.5" customHeight="1">
      <c r="A38" s="67">
        <v>32</v>
      </c>
      <c r="B38" s="64" t="s">
        <v>232</v>
      </c>
      <c r="C38" s="113">
        <v>13</v>
      </c>
      <c r="D38" s="113">
        <v>12</v>
      </c>
      <c r="E38" s="113">
        <v>34</v>
      </c>
      <c r="F38" s="113">
        <v>34</v>
      </c>
      <c r="G38" s="113">
        <v>34</v>
      </c>
      <c r="H38" s="113">
        <v>0</v>
      </c>
      <c r="I38" s="113">
        <v>1</v>
      </c>
      <c r="J38" s="113">
        <v>2123.02</v>
      </c>
      <c r="K38" s="113">
        <v>2259.94</v>
      </c>
      <c r="L38" s="114">
        <v>97.9</v>
      </c>
    </row>
    <row r="39" spans="1:12" ht="16.5" customHeight="1">
      <c r="A39" s="67">
        <v>33</v>
      </c>
      <c r="B39" s="61" t="s">
        <v>233</v>
      </c>
      <c r="C39" s="113">
        <v>11.5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2562.73</v>
      </c>
      <c r="K39" s="113">
        <v>2246.65</v>
      </c>
      <c r="L39" s="114">
        <v>97.9</v>
      </c>
    </row>
    <row r="40" spans="1:12" ht="16.5" customHeight="1">
      <c r="A40" s="67">
        <v>34</v>
      </c>
      <c r="B40" s="61" t="s">
        <v>234</v>
      </c>
      <c r="C40" s="113">
        <v>15</v>
      </c>
      <c r="D40" s="113">
        <v>0</v>
      </c>
      <c r="E40" s="113">
        <v>70</v>
      </c>
      <c r="F40" s="113">
        <v>0</v>
      </c>
      <c r="G40" s="113">
        <v>270</v>
      </c>
      <c r="H40" s="113">
        <v>0</v>
      </c>
      <c r="I40" s="113">
        <v>48</v>
      </c>
      <c r="J40" s="113">
        <v>2529</v>
      </c>
      <c r="K40" s="113">
        <v>1662</v>
      </c>
      <c r="L40" s="114">
        <v>97.3</v>
      </c>
    </row>
    <row r="41" spans="1:12" ht="16.5" customHeight="1">
      <c r="A41" s="67">
        <v>35</v>
      </c>
      <c r="B41" s="61" t="s">
        <v>235</v>
      </c>
      <c r="C41" s="113">
        <v>11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64</v>
      </c>
      <c r="J41" s="113">
        <v>2301</v>
      </c>
      <c r="K41" s="113">
        <v>1794</v>
      </c>
      <c r="L41" s="114">
        <v>99.5</v>
      </c>
    </row>
    <row r="42" spans="1:12" ht="16.5" customHeight="1">
      <c r="A42" s="67">
        <v>36</v>
      </c>
      <c r="B42" s="61" t="s">
        <v>236</v>
      </c>
      <c r="C42" s="113">
        <v>13</v>
      </c>
      <c r="D42" s="113">
        <v>0</v>
      </c>
      <c r="E42" s="113">
        <v>14</v>
      </c>
      <c r="F42" s="113">
        <v>6</v>
      </c>
      <c r="G42" s="113">
        <v>41</v>
      </c>
      <c r="H42" s="113">
        <v>4</v>
      </c>
      <c r="I42" s="113">
        <v>47</v>
      </c>
      <c r="J42" s="113">
        <v>2654.58</v>
      </c>
      <c r="K42" s="113">
        <v>2062.92</v>
      </c>
      <c r="L42" s="114">
        <v>98</v>
      </c>
    </row>
    <row r="43" spans="1:12" ht="16.5" customHeight="1">
      <c r="A43" s="67">
        <v>37</v>
      </c>
      <c r="B43" s="61" t="s">
        <v>237</v>
      </c>
      <c r="C43" s="113">
        <v>14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51</v>
      </c>
      <c r="J43" s="113">
        <v>2362.45</v>
      </c>
      <c r="K43" s="113">
        <v>2027.14</v>
      </c>
      <c r="L43" s="114">
        <v>98.1</v>
      </c>
    </row>
    <row r="44" spans="1:12" ht="16.5" customHeight="1">
      <c r="A44" s="67">
        <v>38</v>
      </c>
      <c r="B44" s="61" t="s">
        <v>238</v>
      </c>
      <c r="C44" s="113">
        <v>12</v>
      </c>
      <c r="D44" s="113">
        <v>0</v>
      </c>
      <c r="E44" s="113">
        <v>40</v>
      </c>
      <c r="F44" s="113">
        <v>0</v>
      </c>
      <c r="G44" s="113">
        <v>0</v>
      </c>
      <c r="H44" s="113">
        <v>0</v>
      </c>
      <c r="I44" s="113">
        <v>29</v>
      </c>
      <c r="J44" s="113">
        <v>2558.08</v>
      </c>
      <c r="K44" s="113">
        <v>1792.78</v>
      </c>
      <c r="L44" s="114">
        <v>97.2</v>
      </c>
    </row>
    <row r="45" spans="1:12" ht="16.5" customHeight="1">
      <c r="A45" s="67">
        <v>39</v>
      </c>
      <c r="B45" s="61" t="s">
        <v>239</v>
      </c>
      <c r="C45" s="113">
        <v>13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83</v>
      </c>
      <c r="J45" s="113">
        <v>2478</v>
      </c>
      <c r="K45" s="113">
        <v>1843</v>
      </c>
      <c r="L45" s="114">
        <v>97.1</v>
      </c>
    </row>
    <row r="46" spans="1:12" ht="16.5" customHeight="1">
      <c r="A46" s="67">
        <v>40</v>
      </c>
      <c r="B46" s="61" t="s">
        <v>240</v>
      </c>
      <c r="C46" s="113">
        <v>14</v>
      </c>
      <c r="D46" s="113">
        <v>0</v>
      </c>
      <c r="E46" s="113">
        <v>32</v>
      </c>
      <c r="F46" s="113">
        <v>4</v>
      </c>
      <c r="G46" s="113">
        <v>32</v>
      </c>
      <c r="H46" s="113">
        <v>0</v>
      </c>
      <c r="I46" s="113">
        <v>26</v>
      </c>
      <c r="J46" s="113">
        <v>2321</v>
      </c>
      <c r="K46" s="113">
        <v>1783</v>
      </c>
      <c r="L46" s="114">
        <v>98.8</v>
      </c>
    </row>
    <row r="47" spans="1:12" ht="16.5" customHeight="1">
      <c r="A47" s="67">
        <v>41</v>
      </c>
      <c r="B47" s="61" t="s">
        <v>241</v>
      </c>
      <c r="C47" s="113">
        <v>12</v>
      </c>
      <c r="D47" s="113">
        <v>0</v>
      </c>
      <c r="E47" s="113">
        <v>7</v>
      </c>
      <c r="F47" s="113">
        <v>0</v>
      </c>
      <c r="G47" s="113">
        <v>0</v>
      </c>
      <c r="H47" s="113">
        <v>1</v>
      </c>
      <c r="I47" s="113">
        <v>50</v>
      </c>
      <c r="J47" s="113">
        <v>3055.75</v>
      </c>
      <c r="K47" s="113">
        <v>2091.75</v>
      </c>
      <c r="L47" s="114">
        <v>97.9</v>
      </c>
    </row>
    <row r="48" spans="1:12" ht="16.5" customHeight="1" thickBot="1">
      <c r="A48" s="68">
        <v>42</v>
      </c>
      <c r="B48" s="69" t="s">
        <v>242</v>
      </c>
      <c r="C48" s="141">
        <v>13</v>
      </c>
      <c r="D48" s="141">
        <v>0</v>
      </c>
      <c r="E48" s="141">
        <v>13</v>
      </c>
      <c r="F48" s="141">
        <v>26</v>
      </c>
      <c r="G48" s="141">
        <v>13</v>
      </c>
      <c r="H48" s="141">
        <v>1</v>
      </c>
      <c r="I48" s="141">
        <v>53</v>
      </c>
      <c r="J48" s="141">
        <v>2434</v>
      </c>
      <c r="K48" s="141">
        <v>1732</v>
      </c>
      <c r="L48" s="142">
        <v>98</v>
      </c>
    </row>
    <row r="49" spans="1:12" ht="16.5" customHeight="1" thickBot="1">
      <c r="A49" s="256" t="s">
        <v>243</v>
      </c>
      <c r="B49" s="257"/>
      <c r="C49" s="187">
        <f>AVERAGE(C7:C8,C16,C18,C23,C31,C34:C48)</f>
        <v>12.547619047619047</v>
      </c>
      <c r="D49" s="187">
        <f>AVERAGE(D7:D33,D36,D38)</f>
        <v>11.714827586206896</v>
      </c>
      <c r="E49" s="143">
        <f>SUM(E7:E48)</f>
        <v>1425</v>
      </c>
      <c r="F49" s="143">
        <f>SUM(F7:F48)</f>
        <v>765</v>
      </c>
      <c r="G49" s="143">
        <f>SUM(G7:G48)</f>
        <v>864</v>
      </c>
      <c r="H49" s="143">
        <f>SUM(H7:H48)</f>
        <v>829</v>
      </c>
      <c r="I49" s="143">
        <f>SUM(I7:I48)</f>
        <v>551</v>
      </c>
      <c r="J49" s="144">
        <f>AVERAGE(J7:J10,J12:J48)</f>
        <v>2398.551219512195</v>
      </c>
      <c r="K49" s="144">
        <f>AVERAGE(K7:K48)</f>
        <v>2022.7792857142854</v>
      </c>
      <c r="L49" s="187">
        <v>98.6</v>
      </c>
    </row>
    <row r="51" spans="1:12" ht="12.75">
      <c r="A51" s="270" t="s">
        <v>163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</row>
    <row r="52" spans="1:12" ht="12.75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</row>
    <row r="54" spans="2:9" ht="15.75">
      <c r="B54" s="33"/>
      <c r="C54" s="33"/>
      <c r="D54" s="33"/>
      <c r="E54" s="33"/>
      <c r="F54" s="33"/>
      <c r="G54" s="33"/>
      <c r="H54" s="33"/>
      <c r="I54" s="33"/>
    </row>
    <row r="55" spans="2:12" ht="15.75">
      <c r="B55" s="279" t="s">
        <v>129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</row>
    <row r="58" spans="2:12" ht="12.75">
      <c r="B58" s="276" t="s">
        <v>197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</row>
  </sheetData>
  <sheetProtection/>
  <mergeCells count="20">
    <mergeCell ref="A52:L52"/>
    <mergeCell ref="E3:I3"/>
    <mergeCell ref="B58:L58"/>
    <mergeCell ref="J4:J5"/>
    <mergeCell ref="D3:D5"/>
    <mergeCell ref="B55:L55"/>
    <mergeCell ref="L3:L5"/>
    <mergeCell ref="C3:C5"/>
    <mergeCell ref="B3:B5"/>
    <mergeCell ref="F4:F5"/>
    <mergeCell ref="A51:L51"/>
    <mergeCell ref="A1:L1"/>
    <mergeCell ref="J3:K3"/>
    <mergeCell ref="G4:G5"/>
    <mergeCell ref="H4:H5"/>
    <mergeCell ref="I4:I5"/>
    <mergeCell ref="K4:K5"/>
    <mergeCell ref="A3:A5"/>
    <mergeCell ref="E4:E5"/>
    <mergeCell ref="A49:B4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1"/>
  <rowBreaks count="1" manualBreakCount="1">
    <brk id="1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B57"/>
  <sheetViews>
    <sheetView view="pageBreakPreview" zoomScale="75" zoomScaleNormal="75" zoomScaleSheetLayoutView="75" zoomScalePageLayoutView="0" workbookViewId="0" topLeftCell="A4">
      <pane xSplit="2" ySplit="4" topLeftCell="N4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Z53" sqref="Z53"/>
    </sheetView>
  </sheetViews>
  <sheetFormatPr defaultColWidth="9.00390625" defaultRowHeight="12.75"/>
  <cols>
    <col min="1" max="1" width="6.00390625" style="0" customWidth="1"/>
    <col min="2" max="2" width="24.875" style="0" customWidth="1"/>
    <col min="3" max="3" width="12.25390625" style="0" customWidth="1"/>
    <col min="6" max="6" width="8.125" style="0" customWidth="1"/>
    <col min="7" max="7" width="11.375" style="0" customWidth="1"/>
    <col min="8" max="8" width="7.875" style="0" customWidth="1"/>
    <col min="9" max="9" width="8.00390625" style="0" customWidth="1"/>
    <col min="10" max="10" width="8.25390625" style="0" customWidth="1"/>
    <col min="11" max="11" width="8.125" style="0" customWidth="1"/>
    <col min="12" max="12" width="8.00390625" style="0" customWidth="1"/>
    <col min="13" max="13" width="7.875" style="0" customWidth="1"/>
    <col min="14" max="14" width="7.75390625" style="0" customWidth="1"/>
    <col min="15" max="15" width="8.375" style="0" customWidth="1"/>
    <col min="16" max="16" width="6.875" style="0" customWidth="1"/>
    <col min="17" max="17" width="7.75390625" style="0" customWidth="1"/>
    <col min="18" max="18" width="8.00390625" style="0" customWidth="1"/>
    <col min="19" max="19" width="7.875" style="0" customWidth="1"/>
    <col min="20" max="20" width="7.75390625" style="0" customWidth="1"/>
    <col min="21" max="21" width="9.375" style="0" customWidth="1"/>
    <col min="22" max="22" width="8.00390625" style="0" customWidth="1"/>
    <col min="23" max="23" width="17.875" style="0" customWidth="1"/>
    <col min="24" max="24" width="8.125" style="0" customWidth="1"/>
    <col min="25" max="25" width="13.00390625" style="0" customWidth="1"/>
    <col min="26" max="26" width="12.75390625" style="0" customWidth="1"/>
    <col min="27" max="27" width="10.375" style="0" customWidth="1"/>
    <col min="28" max="28" width="5.625" style="0" customWidth="1"/>
  </cols>
  <sheetData>
    <row r="1" spans="1:27" ht="16.5" customHeight="1">
      <c r="A1" s="289" t="s">
        <v>55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"/>
    </row>
    <row r="2" spans="1:27" ht="27.75" customHeight="1">
      <c r="A2" s="289" t="s">
        <v>98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"/>
    </row>
    <row r="3" spans="1:27" ht="20.25" customHeight="1" thickBot="1">
      <c r="A3" s="290" t="s">
        <v>22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47" t="s">
        <v>164</v>
      </c>
    </row>
    <row r="4" spans="1:27" ht="30.75" customHeight="1">
      <c r="A4" s="291" t="s">
        <v>116</v>
      </c>
      <c r="B4" s="293" t="s">
        <v>51</v>
      </c>
      <c r="C4" s="283" t="s">
        <v>165</v>
      </c>
      <c r="D4" s="92" t="s">
        <v>112</v>
      </c>
      <c r="E4" s="285" t="s">
        <v>113</v>
      </c>
      <c r="F4" s="298" t="s">
        <v>112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9"/>
    </row>
    <row r="5" spans="1:27" ht="46.5" customHeight="1">
      <c r="A5" s="292"/>
      <c r="B5" s="294"/>
      <c r="C5" s="284"/>
      <c r="D5" s="287" t="s">
        <v>110</v>
      </c>
      <c r="E5" s="286"/>
      <c r="F5" s="287" t="s">
        <v>110</v>
      </c>
      <c r="G5" s="287" t="s">
        <v>101</v>
      </c>
      <c r="H5" s="287" t="s">
        <v>56</v>
      </c>
      <c r="I5" s="287" t="s">
        <v>57</v>
      </c>
      <c r="J5" s="287" t="s">
        <v>58</v>
      </c>
      <c r="K5" s="300" t="s">
        <v>100</v>
      </c>
      <c r="L5" s="288" t="s">
        <v>59</v>
      </c>
      <c r="M5" s="288"/>
      <c r="N5" s="288"/>
      <c r="O5" s="296" t="s">
        <v>60</v>
      </c>
      <c r="P5" s="296" t="s">
        <v>61</v>
      </c>
      <c r="Q5" s="296" t="s">
        <v>62</v>
      </c>
      <c r="R5" s="296" t="s">
        <v>102</v>
      </c>
      <c r="S5" s="296" t="s">
        <v>109</v>
      </c>
      <c r="T5" s="296" t="s">
        <v>97</v>
      </c>
      <c r="U5" s="301" t="s">
        <v>21</v>
      </c>
      <c r="V5" s="297" t="s">
        <v>63</v>
      </c>
      <c r="W5" s="297"/>
      <c r="X5" s="297"/>
      <c r="Y5" s="297"/>
      <c r="Z5" s="295" t="s">
        <v>99</v>
      </c>
      <c r="AA5" s="93" t="s">
        <v>112</v>
      </c>
    </row>
    <row r="6" spans="1:27" ht="171" customHeight="1">
      <c r="A6" s="292"/>
      <c r="B6" s="294"/>
      <c r="C6" s="284"/>
      <c r="D6" s="287"/>
      <c r="E6" s="286"/>
      <c r="F6" s="287"/>
      <c r="G6" s="287"/>
      <c r="H6" s="287"/>
      <c r="I6" s="287"/>
      <c r="J6" s="287"/>
      <c r="K6" s="300"/>
      <c r="L6" s="72" t="s">
        <v>64</v>
      </c>
      <c r="M6" s="72" t="s">
        <v>65</v>
      </c>
      <c r="N6" s="72" t="s">
        <v>66</v>
      </c>
      <c r="O6" s="296"/>
      <c r="P6" s="296"/>
      <c r="Q6" s="296"/>
      <c r="R6" s="296"/>
      <c r="S6" s="296"/>
      <c r="T6" s="296"/>
      <c r="U6" s="301"/>
      <c r="V6" s="73" t="s">
        <v>67</v>
      </c>
      <c r="W6" s="74" t="s">
        <v>154</v>
      </c>
      <c r="X6" s="75" t="s">
        <v>111</v>
      </c>
      <c r="Y6" s="76" t="s">
        <v>153</v>
      </c>
      <c r="Z6" s="295"/>
      <c r="AA6" s="94" t="s">
        <v>111</v>
      </c>
    </row>
    <row r="7" spans="1:27" ht="18.75" customHeight="1">
      <c r="A7" s="95">
        <v>1</v>
      </c>
      <c r="B7" s="77">
        <v>2</v>
      </c>
      <c r="C7" s="78">
        <v>3</v>
      </c>
      <c r="D7" s="79">
        <v>4</v>
      </c>
      <c r="E7" s="80">
        <v>5</v>
      </c>
      <c r="F7" s="81">
        <v>6</v>
      </c>
      <c r="G7" s="79">
        <v>7</v>
      </c>
      <c r="H7" s="79">
        <v>8</v>
      </c>
      <c r="I7" s="82">
        <v>9</v>
      </c>
      <c r="J7" s="82">
        <v>10</v>
      </c>
      <c r="K7" s="83">
        <v>11</v>
      </c>
      <c r="L7" s="82">
        <v>12</v>
      </c>
      <c r="M7" s="82">
        <v>13</v>
      </c>
      <c r="N7" s="82">
        <v>14</v>
      </c>
      <c r="O7" s="79">
        <v>15</v>
      </c>
      <c r="P7" s="79">
        <v>16</v>
      </c>
      <c r="Q7" s="79">
        <v>17</v>
      </c>
      <c r="R7" s="81">
        <v>18</v>
      </c>
      <c r="S7" s="81">
        <v>19</v>
      </c>
      <c r="T7" s="79">
        <v>20</v>
      </c>
      <c r="U7" s="84">
        <v>21</v>
      </c>
      <c r="V7" s="81">
        <v>22</v>
      </c>
      <c r="W7" s="85">
        <v>23</v>
      </c>
      <c r="X7" s="86">
        <v>24</v>
      </c>
      <c r="Y7" s="87">
        <v>25</v>
      </c>
      <c r="Z7" s="88">
        <v>26</v>
      </c>
      <c r="AA7" s="96">
        <v>27</v>
      </c>
    </row>
    <row r="8" spans="1:28" ht="15.75" customHeight="1">
      <c r="A8" s="67">
        <v>1</v>
      </c>
      <c r="B8" s="61" t="s">
        <v>199</v>
      </c>
      <c r="C8" s="89">
        <v>134</v>
      </c>
      <c r="D8" s="89">
        <v>58</v>
      </c>
      <c r="E8" s="89">
        <v>135</v>
      </c>
      <c r="F8" s="90">
        <v>58</v>
      </c>
      <c r="G8" s="90">
        <v>7</v>
      </c>
      <c r="H8" s="90">
        <v>3</v>
      </c>
      <c r="I8" s="90">
        <v>1</v>
      </c>
      <c r="J8" s="90">
        <v>1</v>
      </c>
      <c r="K8" s="90">
        <v>1</v>
      </c>
      <c r="L8" s="90">
        <v>0</v>
      </c>
      <c r="M8" s="90">
        <v>0</v>
      </c>
      <c r="N8" s="90">
        <v>1</v>
      </c>
      <c r="O8" s="90">
        <v>0</v>
      </c>
      <c r="P8" s="90">
        <v>0</v>
      </c>
      <c r="Q8" s="90">
        <v>1</v>
      </c>
      <c r="R8" s="90">
        <v>7</v>
      </c>
      <c r="S8" s="90">
        <v>0</v>
      </c>
      <c r="T8" s="90">
        <v>0</v>
      </c>
      <c r="U8" s="91">
        <f aca="true" t="shared" si="0" ref="U8:U27">O8+P8+Q8+R8</f>
        <v>8</v>
      </c>
      <c r="V8" s="90">
        <v>3</v>
      </c>
      <c r="W8" s="90">
        <v>0</v>
      </c>
      <c r="X8" s="90">
        <v>3</v>
      </c>
      <c r="Y8" s="91">
        <f>W8/U8*100</f>
        <v>0</v>
      </c>
      <c r="Z8" s="90">
        <v>100</v>
      </c>
      <c r="AA8" s="97">
        <v>58</v>
      </c>
      <c r="AB8" s="1"/>
    </row>
    <row r="9" spans="1:27" ht="15.75" customHeight="1">
      <c r="A9" s="67">
        <v>2</v>
      </c>
      <c r="B9" s="61" t="s">
        <v>200</v>
      </c>
      <c r="C9" s="113">
        <v>47</v>
      </c>
      <c r="D9" s="113">
        <v>18</v>
      </c>
      <c r="E9" s="113">
        <v>45</v>
      </c>
      <c r="F9" s="152">
        <v>18</v>
      </c>
      <c r="G9" s="153">
        <v>4</v>
      </c>
      <c r="H9" s="153">
        <v>2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2</v>
      </c>
      <c r="S9" s="153">
        <v>0</v>
      </c>
      <c r="T9" s="153">
        <v>0</v>
      </c>
      <c r="U9" s="91">
        <f t="shared" si="0"/>
        <v>2</v>
      </c>
      <c r="V9" s="153">
        <v>1</v>
      </c>
      <c r="W9" s="153">
        <v>0</v>
      </c>
      <c r="X9" s="153">
        <v>0</v>
      </c>
      <c r="Y9" s="91">
        <f>W9/U9*100</f>
        <v>0</v>
      </c>
      <c r="Z9" s="153">
        <v>30</v>
      </c>
      <c r="AA9" s="131">
        <v>18</v>
      </c>
    </row>
    <row r="10" spans="1:27" ht="15.75" customHeight="1">
      <c r="A10" s="67">
        <v>3</v>
      </c>
      <c r="B10" s="61" t="s">
        <v>204</v>
      </c>
      <c r="C10" s="113">
        <v>51.5</v>
      </c>
      <c r="D10" s="113">
        <v>51.5</v>
      </c>
      <c r="E10" s="113">
        <v>53</v>
      </c>
      <c r="F10" s="113">
        <v>53</v>
      </c>
      <c r="G10" s="113">
        <v>4</v>
      </c>
      <c r="H10" s="113">
        <v>1</v>
      </c>
      <c r="I10" s="113">
        <v>1</v>
      </c>
      <c r="J10" s="113">
        <v>0</v>
      </c>
      <c r="K10" s="113">
        <v>8</v>
      </c>
      <c r="L10" s="113">
        <v>1</v>
      </c>
      <c r="M10" s="113">
        <v>2</v>
      </c>
      <c r="N10" s="113">
        <v>5</v>
      </c>
      <c r="O10" s="113">
        <v>0</v>
      </c>
      <c r="P10" s="113">
        <v>0</v>
      </c>
      <c r="Q10" s="113">
        <v>1</v>
      </c>
      <c r="R10" s="113">
        <v>3</v>
      </c>
      <c r="S10" s="113">
        <v>0</v>
      </c>
      <c r="T10" s="113">
        <v>0</v>
      </c>
      <c r="U10" s="91">
        <f t="shared" si="0"/>
        <v>4</v>
      </c>
      <c r="V10" s="113">
        <v>5</v>
      </c>
      <c r="W10" s="113">
        <v>0</v>
      </c>
      <c r="X10" s="113">
        <v>5</v>
      </c>
      <c r="Y10" s="91">
        <f>W10/U10*100</f>
        <v>0</v>
      </c>
      <c r="Z10" s="113">
        <v>30</v>
      </c>
      <c r="AA10" s="114">
        <v>30</v>
      </c>
    </row>
    <row r="11" spans="1:27" ht="15.75" customHeight="1">
      <c r="A11" s="67">
        <v>4</v>
      </c>
      <c r="B11" s="61" t="s">
        <v>205</v>
      </c>
      <c r="C11" s="113">
        <v>95.5</v>
      </c>
      <c r="D11" s="113">
        <v>96</v>
      </c>
      <c r="E11" s="113">
        <v>86</v>
      </c>
      <c r="F11" s="113">
        <v>86</v>
      </c>
      <c r="G11" s="113">
        <v>6</v>
      </c>
      <c r="H11" s="113">
        <v>3</v>
      </c>
      <c r="I11" s="113">
        <v>1</v>
      </c>
      <c r="J11" s="113">
        <v>0</v>
      </c>
      <c r="K11" s="113">
        <v>1</v>
      </c>
      <c r="L11" s="113">
        <v>0</v>
      </c>
      <c r="M11" s="113">
        <v>1</v>
      </c>
      <c r="N11" s="113">
        <v>0</v>
      </c>
      <c r="O11" s="113">
        <v>0</v>
      </c>
      <c r="P11" s="113">
        <v>0</v>
      </c>
      <c r="Q11" s="113">
        <v>0</v>
      </c>
      <c r="R11" s="113">
        <v>3</v>
      </c>
      <c r="S11" s="113">
        <v>0</v>
      </c>
      <c r="T11" s="113">
        <v>0</v>
      </c>
      <c r="U11" s="91">
        <f t="shared" si="0"/>
        <v>3</v>
      </c>
      <c r="V11" s="113">
        <v>1</v>
      </c>
      <c r="W11" s="113">
        <v>0</v>
      </c>
      <c r="X11" s="113">
        <v>3</v>
      </c>
      <c r="Y11" s="91">
        <f>W11/U11*100</f>
        <v>0</v>
      </c>
      <c r="Z11" s="113">
        <v>65</v>
      </c>
      <c r="AA11" s="114">
        <v>65</v>
      </c>
    </row>
    <row r="12" spans="1:27" ht="15.75" customHeight="1">
      <c r="A12" s="67">
        <v>5</v>
      </c>
      <c r="B12" s="61" t="s">
        <v>206</v>
      </c>
      <c r="C12" s="113">
        <v>52</v>
      </c>
      <c r="D12" s="113">
        <v>52</v>
      </c>
      <c r="E12" s="113">
        <v>45</v>
      </c>
      <c r="F12" s="113">
        <v>45</v>
      </c>
      <c r="G12" s="113">
        <v>6</v>
      </c>
      <c r="H12" s="113">
        <v>3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91">
        <f t="shared" si="0"/>
        <v>0</v>
      </c>
      <c r="V12" s="113">
        <v>0</v>
      </c>
      <c r="W12" s="113">
        <v>0</v>
      </c>
      <c r="X12" s="113">
        <v>0</v>
      </c>
      <c r="Y12" s="91">
        <v>0</v>
      </c>
      <c r="Z12" s="113">
        <v>34</v>
      </c>
      <c r="AA12" s="114">
        <v>34</v>
      </c>
    </row>
    <row r="13" spans="1:27" ht="15.75" customHeight="1">
      <c r="A13" s="67">
        <v>6</v>
      </c>
      <c r="B13" s="61" t="s">
        <v>207</v>
      </c>
      <c r="C13" s="113">
        <v>104.5</v>
      </c>
      <c r="D13" s="113">
        <v>104.5</v>
      </c>
      <c r="E13" s="113">
        <v>103</v>
      </c>
      <c r="F13" s="113">
        <v>103</v>
      </c>
      <c r="G13" s="113">
        <v>8</v>
      </c>
      <c r="H13" s="113">
        <v>3</v>
      </c>
      <c r="I13" s="113">
        <v>1</v>
      </c>
      <c r="J13" s="113">
        <v>0</v>
      </c>
      <c r="K13" s="113">
        <v>6</v>
      </c>
      <c r="L13" s="113">
        <v>0</v>
      </c>
      <c r="M13" s="113">
        <v>2</v>
      </c>
      <c r="N13" s="113">
        <v>4</v>
      </c>
      <c r="O13" s="113">
        <v>0</v>
      </c>
      <c r="P13" s="113">
        <v>0</v>
      </c>
      <c r="Q13" s="113">
        <v>1</v>
      </c>
      <c r="R13" s="113">
        <v>4</v>
      </c>
      <c r="S13" s="113">
        <v>0</v>
      </c>
      <c r="T13" s="113">
        <v>0</v>
      </c>
      <c r="U13" s="91">
        <f t="shared" si="0"/>
        <v>5</v>
      </c>
      <c r="V13" s="113">
        <v>1</v>
      </c>
      <c r="W13" s="113">
        <v>2</v>
      </c>
      <c r="X13" s="113">
        <v>5</v>
      </c>
      <c r="Y13" s="91">
        <f>W13/U13*100</f>
        <v>40</v>
      </c>
      <c r="Z13" s="113">
        <v>64</v>
      </c>
      <c r="AA13" s="114">
        <v>64</v>
      </c>
    </row>
    <row r="14" spans="1:27" ht="15.75" customHeight="1">
      <c r="A14" s="67">
        <v>7</v>
      </c>
      <c r="B14" s="61" t="s">
        <v>208</v>
      </c>
      <c r="C14" s="113">
        <v>70</v>
      </c>
      <c r="D14" s="113">
        <v>70</v>
      </c>
      <c r="E14" s="113">
        <v>64</v>
      </c>
      <c r="F14" s="113">
        <v>64</v>
      </c>
      <c r="G14" s="113">
        <v>3</v>
      </c>
      <c r="H14" s="113">
        <v>2</v>
      </c>
      <c r="I14" s="113">
        <v>1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5</v>
      </c>
      <c r="S14" s="113">
        <v>0</v>
      </c>
      <c r="T14" s="113">
        <v>0</v>
      </c>
      <c r="U14" s="91">
        <f t="shared" si="0"/>
        <v>5</v>
      </c>
      <c r="V14" s="113">
        <v>4</v>
      </c>
      <c r="W14" s="113">
        <v>0</v>
      </c>
      <c r="X14" s="113">
        <v>4</v>
      </c>
      <c r="Y14" s="91">
        <f>W14/U14*100</f>
        <v>0</v>
      </c>
      <c r="Z14" s="113">
        <v>48</v>
      </c>
      <c r="AA14" s="114">
        <v>48</v>
      </c>
    </row>
    <row r="15" spans="1:27" ht="15.75" customHeight="1">
      <c r="A15" s="67">
        <v>8</v>
      </c>
      <c r="B15" s="61" t="s">
        <v>209</v>
      </c>
      <c r="C15" s="113">
        <v>83.5</v>
      </c>
      <c r="D15" s="113">
        <v>83.5</v>
      </c>
      <c r="E15" s="113">
        <v>84</v>
      </c>
      <c r="F15" s="113">
        <v>84</v>
      </c>
      <c r="G15" s="113">
        <v>4</v>
      </c>
      <c r="H15" s="113">
        <v>3</v>
      </c>
      <c r="I15" s="113">
        <v>1</v>
      </c>
      <c r="J15" s="113">
        <v>0</v>
      </c>
      <c r="K15" s="113">
        <v>1</v>
      </c>
      <c r="L15" s="113">
        <v>0</v>
      </c>
      <c r="M15" s="113">
        <v>1</v>
      </c>
      <c r="N15" s="113">
        <v>0</v>
      </c>
      <c r="O15" s="113">
        <v>1</v>
      </c>
      <c r="P15" s="113">
        <v>0</v>
      </c>
      <c r="Q15" s="113">
        <v>0</v>
      </c>
      <c r="R15" s="113">
        <v>5</v>
      </c>
      <c r="S15" s="113">
        <v>0</v>
      </c>
      <c r="T15" s="113">
        <v>0</v>
      </c>
      <c r="U15" s="91">
        <f t="shared" si="0"/>
        <v>6</v>
      </c>
      <c r="V15" s="113">
        <v>5</v>
      </c>
      <c r="W15" s="113">
        <v>3</v>
      </c>
      <c r="X15" s="113">
        <v>6</v>
      </c>
      <c r="Y15" s="91">
        <f>W15/U15*100</f>
        <v>50</v>
      </c>
      <c r="Z15" s="113">
        <v>64</v>
      </c>
      <c r="AA15" s="114">
        <v>64</v>
      </c>
    </row>
    <row r="16" spans="1:27" ht="15.75" customHeight="1">
      <c r="A16" s="67">
        <v>9</v>
      </c>
      <c r="B16" s="61" t="s">
        <v>210</v>
      </c>
      <c r="C16" s="149">
        <v>68.5</v>
      </c>
      <c r="D16" s="149">
        <v>68.5</v>
      </c>
      <c r="E16" s="149">
        <v>61</v>
      </c>
      <c r="F16" s="117">
        <v>61</v>
      </c>
      <c r="G16" s="117">
        <v>5</v>
      </c>
      <c r="H16" s="117">
        <v>2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4</v>
      </c>
      <c r="S16" s="117">
        <v>0</v>
      </c>
      <c r="T16" s="117">
        <v>0</v>
      </c>
      <c r="U16" s="150">
        <f t="shared" si="0"/>
        <v>4</v>
      </c>
      <c r="V16" s="117">
        <v>1</v>
      </c>
      <c r="W16" s="117">
        <v>1</v>
      </c>
      <c r="X16" s="117">
        <v>4</v>
      </c>
      <c r="Y16" s="150">
        <f>W16/U16*100</f>
        <v>25</v>
      </c>
      <c r="Z16" s="117">
        <v>44</v>
      </c>
      <c r="AA16" s="176">
        <v>44</v>
      </c>
    </row>
    <row r="17" spans="1:27" ht="15.75" customHeight="1">
      <c r="A17" s="67">
        <v>10</v>
      </c>
      <c r="B17" s="61" t="s">
        <v>211</v>
      </c>
      <c r="C17" s="117">
        <v>88.75</v>
      </c>
      <c r="D17" s="117">
        <v>53</v>
      </c>
      <c r="E17" s="117">
        <v>81</v>
      </c>
      <c r="F17" s="117">
        <v>50</v>
      </c>
      <c r="G17" s="117">
        <v>4</v>
      </c>
      <c r="H17" s="117">
        <v>2</v>
      </c>
      <c r="I17" s="117">
        <v>1</v>
      </c>
      <c r="J17" s="117">
        <v>0</v>
      </c>
      <c r="K17" s="117">
        <v>1</v>
      </c>
      <c r="L17" s="117">
        <v>0</v>
      </c>
      <c r="M17" s="117">
        <v>1</v>
      </c>
      <c r="N17" s="117">
        <v>0</v>
      </c>
      <c r="O17" s="117">
        <v>0</v>
      </c>
      <c r="P17" s="117">
        <v>0</v>
      </c>
      <c r="Q17" s="117">
        <v>0</v>
      </c>
      <c r="R17" s="117">
        <v>5</v>
      </c>
      <c r="S17" s="117">
        <v>0</v>
      </c>
      <c r="T17" s="117">
        <v>0</v>
      </c>
      <c r="U17" s="91">
        <f t="shared" si="0"/>
        <v>5</v>
      </c>
      <c r="V17" s="117">
        <v>1</v>
      </c>
      <c r="W17" s="117">
        <v>3</v>
      </c>
      <c r="X17" s="117">
        <v>4</v>
      </c>
      <c r="Y17" s="91">
        <f>W17/U17*100</f>
        <v>60</v>
      </c>
      <c r="Z17" s="117">
        <v>55</v>
      </c>
      <c r="AA17" s="177">
        <v>46</v>
      </c>
    </row>
    <row r="18" spans="1:27" ht="15.75" customHeight="1">
      <c r="A18" s="67">
        <v>11</v>
      </c>
      <c r="B18" s="61" t="s">
        <v>212</v>
      </c>
      <c r="C18" s="113">
        <v>52</v>
      </c>
      <c r="D18" s="113">
        <v>52</v>
      </c>
      <c r="E18" s="113">
        <v>45</v>
      </c>
      <c r="F18" s="113">
        <v>45</v>
      </c>
      <c r="G18" s="113">
        <v>3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1</v>
      </c>
      <c r="S18" s="113">
        <v>0</v>
      </c>
      <c r="T18" s="113">
        <v>0</v>
      </c>
      <c r="U18" s="91">
        <f t="shared" si="0"/>
        <v>1</v>
      </c>
      <c r="V18" s="113">
        <v>0</v>
      </c>
      <c r="W18" s="113">
        <v>0</v>
      </c>
      <c r="X18" s="113">
        <v>1</v>
      </c>
      <c r="Y18" s="91">
        <f aca="true" t="shared" si="1" ref="Y18:Y23">W18/U18*100</f>
        <v>0</v>
      </c>
      <c r="Z18" s="113">
        <v>38</v>
      </c>
      <c r="AA18" s="114">
        <v>38</v>
      </c>
    </row>
    <row r="19" spans="1:27" ht="15.75" customHeight="1">
      <c r="A19" s="67">
        <v>12</v>
      </c>
      <c r="B19" s="61" t="s">
        <v>213</v>
      </c>
      <c r="C19" s="113">
        <v>100</v>
      </c>
      <c r="D19" s="113">
        <v>53</v>
      </c>
      <c r="E19" s="113">
        <v>88</v>
      </c>
      <c r="F19" s="113">
        <v>44</v>
      </c>
      <c r="G19" s="113">
        <v>6</v>
      </c>
      <c r="H19" s="113">
        <v>1</v>
      </c>
      <c r="I19" s="113">
        <v>1</v>
      </c>
      <c r="J19" s="113">
        <v>1</v>
      </c>
      <c r="K19" s="113">
        <v>1</v>
      </c>
      <c r="L19" s="113">
        <v>0</v>
      </c>
      <c r="M19" s="113">
        <v>1</v>
      </c>
      <c r="N19" s="113">
        <v>0</v>
      </c>
      <c r="O19" s="113">
        <v>0</v>
      </c>
      <c r="P19" s="113">
        <v>1</v>
      </c>
      <c r="Q19" s="113">
        <v>2</v>
      </c>
      <c r="R19" s="113">
        <v>7</v>
      </c>
      <c r="S19" s="113">
        <v>0</v>
      </c>
      <c r="T19" s="113">
        <v>0</v>
      </c>
      <c r="U19" s="91">
        <f t="shared" si="0"/>
        <v>10</v>
      </c>
      <c r="V19" s="113">
        <v>10</v>
      </c>
      <c r="W19" s="113">
        <v>4</v>
      </c>
      <c r="X19" s="113">
        <v>4</v>
      </c>
      <c r="Y19" s="91">
        <f t="shared" si="1"/>
        <v>40</v>
      </c>
      <c r="Z19" s="113">
        <v>62</v>
      </c>
      <c r="AA19" s="114">
        <v>39</v>
      </c>
    </row>
    <row r="20" spans="1:27" ht="15.75" customHeight="1">
      <c r="A20" s="67">
        <v>13</v>
      </c>
      <c r="B20" s="61" t="s">
        <v>214</v>
      </c>
      <c r="C20" s="113">
        <v>51</v>
      </c>
      <c r="D20" s="113">
        <v>51</v>
      </c>
      <c r="E20" s="113">
        <v>48</v>
      </c>
      <c r="F20" s="113">
        <v>48</v>
      </c>
      <c r="G20" s="113">
        <v>2</v>
      </c>
      <c r="H20" s="113">
        <v>2</v>
      </c>
      <c r="I20" s="113">
        <v>0</v>
      </c>
      <c r="J20" s="113">
        <v>0</v>
      </c>
      <c r="K20" s="113">
        <v>6</v>
      </c>
      <c r="L20" s="113">
        <v>0</v>
      </c>
      <c r="M20" s="113">
        <v>0</v>
      </c>
      <c r="N20" s="113">
        <v>6</v>
      </c>
      <c r="O20" s="113">
        <v>0</v>
      </c>
      <c r="P20" s="113">
        <v>0</v>
      </c>
      <c r="Q20" s="113">
        <v>0</v>
      </c>
      <c r="R20" s="113">
        <v>1</v>
      </c>
      <c r="S20" s="113">
        <v>0</v>
      </c>
      <c r="T20" s="113">
        <v>0</v>
      </c>
      <c r="U20" s="91">
        <f t="shared" si="0"/>
        <v>1</v>
      </c>
      <c r="V20" s="113">
        <v>0</v>
      </c>
      <c r="W20" s="113">
        <v>0</v>
      </c>
      <c r="X20" s="113">
        <v>1</v>
      </c>
      <c r="Y20" s="91">
        <f t="shared" si="1"/>
        <v>0</v>
      </c>
      <c r="Z20" s="113">
        <v>41</v>
      </c>
      <c r="AA20" s="114">
        <v>41</v>
      </c>
    </row>
    <row r="21" spans="1:27" ht="15.75" customHeight="1">
      <c r="A21" s="67">
        <v>14</v>
      </c>
      <c r="B21" s="61" t="s">
        <v>215</v>
      </c>
      <c r="C21" s="113">
        <v>126</v>
      </c>
      <c r="D21" s="113">
        <v>126</v>
      </c>
      <c r="E21" s="113">
        <v>130</v>
      </c>
      <c r="F21" s="113">
        <v>130</v>
      </c>
      <c r="G21" s="113">
        <v>11</v>
      </c>
      <c r="H21" s="113">
        <v>3</v>
      </c>
      <c r="I21" s="113">
        <v>1</v>
      </c>
      <c r="J21" s="113">
        <v>1</v>
      </c>
      <c r="K21" s="113">
        <v>6</v>
      </c>
      <c r="L21" s="113">
        <v>0</v>
      </c>
      <c r="M21" s="113">
        <v>6</v>
      </c>
      <c r="N21" s="113">
        <v>0</v>
      </c>
      <c r="O21" s="113">
        <v>0</v>
      </c>
      <c r="P21" s="113">
        <v>0</v>
      </c>
      <c r="Q21" s="113">
        <v>0</v>
      </c>
      <c r="R21" s="113">
        <v>4</v>
      </c>
      <c r="S21" s="113">
        <v>0</v>
      </c>
      <c r="T21" s="113">
        <v>0</v>
      </c>
      <c r="U21" s="91">
        <f t="shared" si="0"/>
        <v>4</v>
      </c>
      <c r="V21" s="113">
        <v>2</v>
      </c>
      <c r="W21" s="113">
        <v>0</v>
      </c>
      <c r="X21" s="113">
        <v>4</v>
      </c>
      <c r="Y21" s="91">
        <f t="shared" si="1"/>
        <v>0</v>
      </c>
      <c r="Z21" s="113">
        <v>80</v>
      </c>
      <c r="AA21" s="114">
        <v>80</v>
      </c>
    </row>
    <row r="22" spans="1:27" ht="15.75" customHeight="1">
      <c r="A22" s="67">
        <v>15</v>
      </c>
      <c r="B22" s="61" t="s">
        <v>216</v>
      </c>
      <c r="C22" s="113">
        <v>39</v>
      </c>
      <c r="D22" s="113">
        <v>39</v>
      </c>
      <c r="E22" s="113">
        <v>40</v>
      </c>
      <c r="F22" s="113">
        <v>40</v>
      </c>
      <c r="G22" s="113">
        <v>3</v>
      </c>
      <c r="H22" s="113">
        <v>2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1</v>
      </c>
      <c r="R22" s="113">
        <v>2</v>
      </c>
      <c r="S22" s="113">
        <v>0</v>
      </c>
      <c r="T22" s="113">
        <v>0</v>
      </c>
      <c r="U22" s="91">
        <f t="shared" si="0"/>
        <v>3</v>
      </c>
      <c r="V22" s="113">
        <v>1</v>
      </c>
      <c r="W22" s="113">
        <v>0</v>
      </c>
      <c r="X22" s="113">
        <v>1</v>
      </c>
      <c r="Y22" s="91">
        <f t="shared" si="1"/>
        <v>0</v>
      </c>
      <c r="Z22" s="113">
        <v>28</v>
      </c>
      <c r="AA22" s="114">
        <v>28</v>
      </c>
    </row>
    <row r="23" spans="1:27" ht="15.75" customHeight="1">
      <c r="A23" s="67">
        <v>16</v>
      </c>
      <c r="B23" s="61" t="s">
        <v>217</v>
      </c>
      <c r="C23" s="113">
        <v>25</v>
      </c>
      <c r="D23" s="113">
        <v>25</v>
      </c>
      <c r="E23" s="113">
        <v>23</v>
      </c>
      <c r="F23" s="113">
        <v>23</v>
      </c>
      <c r="G23" s="113">
        <v>2</v>
      </c>
      <c r="H23" s="113">
        <v>1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1</v>
      </c>
      <c r="S23" s="113">
        <v>0</v>
      </c>
      <c r="T23" s="113">
        <v>0</v>
      </c>
      <c r="U23" s="91">
        <f t="shared" si="0"/>
        <v>1</v>
      </c>
      <c r="V23" s="113">
        <v>0</v>
      </c>
      <c r="W23" s="113">
        <v>0</v>
      </c>
      <c r="X23" s="113">
        <v>1</v>
      </c>
      <c r="Y23" s="91">
        <f t="shared" si="1"/>
        <v>0</v>
      </c>
      <c r="Z23" s="113">
        <v>19</v>
      </c>
      <c r="AA23" s="114">
        <v>19</v>
      </c>
    </row>
    <row r="24" spans="1:27" ht="15.75" customHeight="1">
      <c r="A24" s="67">
        <v>17</v>
      </c>
      <c r="B24" s="61" t="s">
        <v>218</v>
      </c>
      <c r="C24" s="113">
        <v>62.75</v>
      </c>
      <c r="D24" s="113">
        <v>31.5</v>
      </c>
      <c r="E24" s="113">
        <v>63</v>
      </c>
      <c r="F24" s="113">
        <v>34</v>
      </c>
      <c r="G24" s="113">
        <v>4</v>
      </c>
      <c r="H24" s="113">
        <v>1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1</v>
      </c>
      <c r="P24" s="113">
        <v>0</v>
      </c>
      <c r="Q24" s="113">
        <v>0</v>
      </c>
      <c r="R24" s="113">
        <v>2</v>
      </c>
      <c r="S24" s="113">
        <v>0</v>
      </c>
      <c r="T24" s="113">
        <v>0</v>
      </c>
      <c r="U24" s="91">
        <f t="shared" si="0"/>
        <v>3</v>
      </c>
      <c r="V24" s="113">
        <v>3</v>
      </c>
      <c r="W24" s="113">
        <v>1</v>
      </c>
      <c r="X24" s="113">
        <v>0</v>
      </c>
      <c r="Y24" s="91">
        <f>W24/U24*100</f>
        <v>33.33333333333333</v>
      </c>
      <c r="Z24" s="113">
        <v>48</v>
      </c>
      <c r="AA24" s="114">
        <v>34</v>
      </c>
    </row>
    <row r="25" spans="1:27" ht="15.75" customHeight="1">
      <c r="A25" s="67">
        <v>18</v>
      </c>
      <c r="B25" s="61" t="s">
        <v>219</v>
      </c>
      <c r="C25" s="113">
        <v>100</v>
      </c>
      <c r="D25" s="113">
        <v>100</v>
      </c>
      <c r="E25" s="113">
        <v>100</v>
      </c>
      <c r="F25" s="113">
        <v>100</v>
      </c>
      <c r="G25" s="113">
        <v>7</v>
      </c>
      <c r="H25" s="113">
        <v>2</v>
      </c>
      <c r="I25" s="113">
        <v>1</v>
      </c>
      <c r="J25" s="113">
        <v>0</v>
      </c>
      <c r="K25" s="113">
        <v>9</v>
      </c>
      <c r="L25" s="113">
        <v>0</v>
      </c>
      <c r="M25" s="113">
        <v>2</v>
      </c>
      <c r="N25" s="113">
        <v>7</v>
      </c>
      <c r="O25" s="113">
        <v>0</v>
      </c>
      <c r="P25" s="113">
        <v>0</v>
      </c>
      <c r="Q25" s="113">
        <v>0</v>
      </c>
      <c r="R25" s="113">
        <v>3</v>
      </c>
      <c r="S25" s="113">
        <v>0</v>
      </c>
      <c r="T25" s="113">
        <v>0</v>
      </c>
      <c r="U25" s="91">
        <f t="shared" si="0"/>
        <v>3</v>
      </c>
      <c r="V25" s="113">
        <v>2</v>
      </c>
      <c r="W25" s="113">
        <v>0</v>
      </c>
      <c r="X25" s="113">
        <v>4</v>
      </c>
      <c r="Y25" s="91">
        <f>W25/U25*100</f>
        <v>0</v>
      </c>
      <c r="Z25" s="113">
        <v>68</v>
      </c>
      <c r="AA25" s="114">
        <v>68</v>
      </c>
    </row>
    <row r="26" spans="1:27" ht="15.75" customHeight="1">
      <c r="A26" s="67">
        <v>19</v>
      </c>
      <c r="B26" s="61" t="s">
        <v>220</v>
      </c>
      <c r="C26" s="113">
        <v>167</v>
      </c>
      <c r="D26" s="113">
        <v>167</v>
      </c>
      <c r="E26" s="113">
        <v>134</v>
      </c>
      <c r="F26" s="113">
        <v>134</v>
      </c>
      <c r="G26" s="113">
        <v>8</v>
      </c>
      <c r="H26" s="113">
        <v>4</v>
      </c>
      <c r="I26" s="113">
        <v>1</v>
      </c>
      <c r="J26" s="113">
        <v>0</v>
      </c>
      <c r="K26" s="113">
        <v>11</v>
      </c>
      <c r="L26" s="113">
        <v>0</v>
      </c>
      <c r="M26" s="113">
        <v>3</v>
      </c>
      <c r="N26" s="113">
        <v>8</v>
      </c>
      <c r="O26" s="113">
        <v>1</v>
      </c>
      <c r="P26" s="113">
        <v>0</v>
      </c>
      <c r="Q26" s="113">
        <v>0</v>
      </c>
      <c r="R26" s="113">
        <v>3</v>
      </c>
      <c r="S26" s="113">
        <v>0</v>
      </c>
      <c r="T26" s="113">
        <v>0</v>
      </c>
      <c r="U26" s="91">
        <f t="shared" si="0"/>
        <v>4</v>
      </c>
      <c r="V26" s="113">
        <v>2</v>
      </c>
      <c r="W26" s="113">
        <v>1</v>
      </c>
      <c r="X26" s="113">
        <v>4</v>
      </c>
      <c r="Y26" s="91">
        <f>W26/U26*100</f>
        <v>25</v>
      </c>
      <c r="Z26" s="113">
        <v>77</v>
      </c>
      <c r="AA26" s="114">
        <v>77</v>
      </c>
    </row>
    <row r="27" spans="1:27" ht="15.75" customHeight="1">
      <c r="A27" s="67">
        <v>20</v>
      </c>
      <c r="B27" s="61" t="s">
        <v>221</v>
      </c>
      <c r="C27" s="113">
        <v>113</v>
      </c>
      <c r="D27" s="113">
        <v>113</v>
      </c>
      <c r="E27" s="113">
        <v>105</v>
      </c>
      <c r="F27" s="113">
        <v>105</v>
      </c>
      <c r="G27" s="113">
        <v>7</v>
      </c>
      <c r="H27" s="113">
        <v>2</v>
      </c>
      <c r="I27" s="113">
        <v>0</v>
      </c>
      <c r="J27" s="113">
        <v>1</v>
      </c>
      <c r="K27" s="113">
        <v>11</v>
      </c>
      <c r="L27" s="113">
        <v>0</v>
      </c>
      <c r="M27" s="113">
        <v>4</v>
      </c>
      <c r="N27" s="113">
        <v>7</v>
      </c>
      <c r="O27" s="113">
        <v>0</v>
      </c>
      <c r="P27" s="113">
        <v>0</v>
      </c>
      <c r="Q27" s="113">
        <v>0</v>
      </c>
      <c r="R27" s="113">
        <v>6</v>
      </c>
      <c r="S27" s="113">
        <v>0</v>
      </c>
      <c r="T27" s="113">
        <v>0</v>
      </c>
      <c r="U27" s="91">
        <f t="shared" si="0"/>
        <v>6</v>
      </c>
      <c r="V27" s="113">
        <v>1</v>
      </c>
      <c r="W27" s="113">
        <v>1</v>
      </c>
      <c r="X27" s="113">
        <v>6</v>
      </c>
      <c r="Y27" s="91">
        <f>W27/U27*100</f>
        <v>16.666666666666664</v>
      </c>
      <c r="Z27" s="113">
        <v>62</v>
      </c>
      <c r="AA27" s="114">
        <v>62</v>
      </c>
    </row>
    <row r="28" spans="1:27" ht="15.75" customHeight="1">
      <c r="A28" s="67">
        <v>21</v>
      </c>
      <c r="B28" s="62" t="s">
        <v>222</v>
      </c>
      <c r="C28" s="113">
        <v>43.75</v>
      </c>
      <c r="D28" s="113">
        <v>43.75</v>
      </c>
      <c r="E28" s="113">
        <v>46</v>
      </c>
      <c r="F28" s="113">
        <v>46</v>
      </c>
      <c r="G28" s="113">
        <v>3</v>
      </c>
      <c r="H28" s="113">
        <v>2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1</v>
      </c>
      <c r="S28" s="113">
        <v>0</v>
      </c>
      <c r="T28" s="113">
        <v>0</v>
      </c>
      <c r="U28" s="91">
        <f aca="true" t="shared" si="2" ref="U28:U33">O28+P28+Q28+R28</f>
        <v>1</v>
      </c>
      <c r="V28" s="113">
        <v>4</v>
      </c>
      <c r="W28" s="113">
        <v>0</v>
      </c>
      <c r="X28" s="113">
        <v>4</v>
      </c>
      <c r="Y28" s="91">
        <f aca="true" t="shared" si="3" ref="Y28:Y33">W28/U28*100</f>
        <v>0</v>
      </c>
      <c r="Z28" s="113">
        <v>38</v>
      </c>
      <c r="AA28" s="114">
        <v>38</v>
      </c>
    </row>
    <row r="29" spans="1:27" ht="15.75" customHeight="1">
      <c r="A29" s="67">
        <v>22</v>
      </c>
      <c r="B29" s="61" t="s">
        <v>223</v>
      </c>
      <c r="C29" s="113">
        <v>63.5</v>
      </c>
      <c r="D29" s="113">
        <v>52</v>
      </c>
      <c r="E29" s="113">
        <v>62</v>
      </c>
      <c r="F29" s="113">
        <v>50</v>
      </c>
      <c r="G29" s="113">
        <v>5</v>
      </c>
      <c r="H29" s="113">
        <v>2</v>
      </c>
      <c r="I29" s="113">
        <v>1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1</v>
      </c>
      <c r="P29" s="113">
        <v>0</v>
      </c>
      <c r="Q29" s="113">
        <v>0</v>
      </c>
      <c r="R29" s="113">
        <v>1</v>
      </c>
      <c r="S29" s="113">
        <v>0</v>
      </c>
      <c r="T29" s="113">
        <v>0</v>
      </c>
      <c r="U29" s="91">
        <f t="shared" si="2"/>
        <v>2</v>
      </c>
      <c r="V29" s="113">
        <v>1</v>
      </c>
      <c r="W29" s="113">
        <v>0</v>
      </c>
      <c r="X29" s="113">
        <v>0</v>
      </c>
      <c r="Y29" s="91">
        <f t="shared" si="3"/>
        <v>0</v>
      </c>
      <c r="Z29" s="113">
        <v>48</v>
      </c>
      <c r="AA29" s="114">
        <v>48</v>
      </c>
    </row>
    <row r="30" spans="1:27" ht="15.75" customHeight="1">
      <c r="A30" s="67">
        <v>23</v>
      </c>
      <c r="B30" s="61" t="s">
        <v>224</v>
      </c>
      <c r="C30" s="113">
        <v>34</v>
      </c>
      <c r="D30" s="113">
        <v>34</v>
      </c>
      <c r="E30" s="113">
        <v>31</v>
      </c>
      <c r="F30" s="113">
        <v>31</v>
      </c>
      <c r="G30" s="113">
        <v>3</v>
      </c>
      <c r="H30" s="113">
        <v>2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</v>
      </c>
      <c r="S30" s="113">
        <v>0</v>
      </c>
      <c r="T30" s="113">
        <v>0</v>
      </c>
      <c r="U30" s="91">
        <f t="shared" si="2"/>
        <v>1</v>
      </c>
      <c r="V30" s="113">
        <v>0</v>
      </c>
      <c r="W30" s="113">
        <v>1</v>
      </c>
      <c r="X30" s="113">
        <v>1</v>
      </c>
      <c r="Y30" s="91">
        <f t="shared" si="3"/>
        <v>100</v>
      </c>
      <c r="Z30" s="113">
        <v>19</v>
      </c>
      <c r="AA30" s="114">
        <v>19</v>
      </c>
    </row>
    <row r="31" spans="1:27" ht="15.75" customHeight="1">
      <c r="A31" s="67">
        <v>24</v>
      </c>
      <c r="B31" s="63" t="s">
        <v>246</v>
      </c>
      <c r="C31" s="113">
        <v>43.25</v>
      </c>
      <c r="D31" s="113">
        <v>43</v>
      </c>
      <c r="E31" s="113">
        <v>43</v>
      </c>
      <c r="F31" s="113">
        <v>43</v>
      </c>
      <c r="G31" s="113">
        <v>1</v>
      </c>
      <c r="H31" s="113">
        <v>2</v>
      </c>
      <c r="I31" s="113">
        <v>0</v>
      </c>
      <c r="J31" s="113">
        <v>0</v>
      </c>
      <c r="K31" s="113">
        <v>6</v>
      </c>
      <c r="L31" s="113">
        <v>0</v>
      </c>
      <c r="M31" s="113">
        <v>1</v>
      </c>
      <c r="N31" s="113">
        <v>5</v>
      </c>
      <c r="O31" s="113">
        <v>0</v>
      </c>
      <c r="P31" s="113">
        <v>0</v>
      </c>
      <c r="Q31" s="113">
        <v>0</v>
      </c>
      <c r="R31" s="113">
        <v>2</v>
      </c>
      <c r="S31" s="113">
        <v>0</v>
      </c>
      <c r="T31" s="113">
        <v>0</v>
      </c>
      <c r="U31" s="91">
        <f t="shared" si="2"/>
        <v>2</v>
      </c>
      <c r="V31" s="113">
        <v>0</v>
      </c>
      <c r="W31" s="113">
        <v>1</v>
      </c>
      <c r="X31" s="113">
        <v>2</v>
      </c>
      <c r="Y31" s="91">
        <f t="shared" si="3"/>
        <v>50</v>
      </c>
      <c r="Z31" s="113">
        <v>22</v>
      </c>
      <c r="AA31" s="114">
        <v>22</v>
      </c>
    </row>
    <row r="32" spans="1:27" ht="15.75" customHeight="1">
      <c r="A32" s="67">
        <v>25</v>
      </c>
      <c r="B32" s="61" t="s">
        <v>225</v>
      </c>
      <c r="C32" s="113">
        <v>193.5</v>
      </c>
      <c r="D32" s="113">
        <v>160</v>
      </c>
      <c r="E32" s="113">
        <v>188</v>
      </c>
      <c r="F32" s="113">
        <v>154</v>
      </c>
      <c r="G32" s="113">
        <v>8</v>
      </c>
      <c r="H32" s="113">
        <v>3</v>
      </c>
      <c r="I32" s="113">
        <v>1</v>
      </c>
      <c r="J32" s="113">
        <v>0</v>
      </c>
      <c r="K32" s="113">
        <v>1</v>
      </c>
      <c r="L32" s="113">
        <v>0</v>
      </c>
      <c r="M32" s="113">
        <v>1</v>
      </c>
      <c r="N32" s="113">
        <v>0</v>
      </c>
      <c r="O32" s="113">
        <v>0</v>
      </c>
      <c r="P32" s="113">
        <v>0</v>
      </c>
      <c r="Q32" s="113">
        <v>3</v>
      </c>
      <c r="R32" s="113">
        <v>13</v>
      </c>
      <c r="S32" s="113">
        <v>0</v>
      </c>
      <c r="T32" s="113">
        <v>0</v>
      </c>
      <c r="U32" s="91">
        <f t="shared" si="2"/>
        <v>16</v>
      </c>
      <c r="V32" s="113">
        <v>3</v>
      </c>
      <c r="W32" s="113">
        <v>8</v>
      </c>
      <c r="X32" s="113">
        <v>14</v>
      </c>
      <c r="Y32" s="91">
        <f t="shared" si="3"/>
        <v>50</v>
      </c>
      <c r="Z32" s="113">
        <v>159</v>
      </c>
      <c r="AA32" s="114">
        <v>125</v>
      </c>
    </row>
    <row r="33" spans="1:27" ht="15.75" customHeight="1">
      <c r="A33" s="67">
        <v>26</v>
      </c>
      <c r="B33" s="61" t="s">
        <v>226</v>
      </c>
      <c r="C33" s="113">
        <v>125.25</v>
      </c>
      <c r="D33" s="113">
        <v>125.25</v>
      </c>
      <c r="E33" s="113">
        <v>111</v>
      </c>
      <c r="F33" s="113">
        <v>111</v>
      </c>
      <c r="G33" s="113">
        <v>7</v>
      </c>
      <c r="H33" s="113">
        <v>3</v>
      </c>
      <c r="I33" s="113">
        <v>1</v>
      </c>
      <c r="J33" s="113">
        <v>1</v>
      </c>
      <c r="K33" s="113">
        <v>8</v>
      </c>
      <c r="L33" s="113">
        <v>1</v>
      </c>
      <c r="M33" s="113">
        <v>2</v>
      </c>
      <c r="N33" s="113">
        <v>5</v>
      </c>
      <c r="O33" s="113">
        <v>0</v>
      </c>
      <c r="P33" s="113">
        <v>0</v>
      </c>
      <c r="Q33" s="113">
        <v>1</v>
      </c>
      <c r="R33" s="113">
        <v>6</v>
      </c>
      <c r="S33" s="113">
        <v>0</v>
      </c>
      <c r="T33" s="113">
        <v>0</v>
      </c>
      <c r="U33" s="91">
        <f t="shared" si="2"/>
        <v>7</v>
      </c>
      <c r="V33" s="113">
        <v>4</v>
      </c>
      <c r="W33" s="113">
        <v>1</v>
      </c>
      <c r="X33" s="113">
        <v>7</v>
      </c>
      <c r="Y33" s="91">
        <f t="shared" si="3"/>
        <v>14.285714285714285</v>
      </c>
      <c r="Z33" s="113">
        <v>70</v>
      </c>
      <c r="AA33" s="114">
        <v>70</v>
      </c>
    </row>
    <row r="34" spans="1:27" ht="15.75" customHeight="1">
      <c r="A34" s="67">
        <v>27</v>
      </c>
      <c r="B34" s="61" t="s">
        <v>227</v>
      </c>
      <c r="C34" s="113">
        <v>52</v>
      </c>
      <c r="D34" s="113">
        <v>0</v>
      </c>
      <c r="E34" s="113">
        <v>48</v>
      </c>
      <c r="F34" s="113">
        <v>0</v>
      </c>
      <c r="G34" s="113">
        <v>4</v>
      </c>
      <c r="H34" s="113">
        <v>3</v>
      </c>
      <c r="I34" s="113">
        <v>1</v>
      </c>
      <c r="J34" s="113">
        <v>1</v>
      </c>
      <c r="K34" s="113">
        <v>1</v>
      </c>
      <c r="L34" s="113">
        <v>0</v>
      </c>
      <c r="M34" s="113">
        <v>1</v>
      </c>
      <c r="N34" s="113">
        <v>0</v>
      </c>
      <c r="O34" s="113">
        <v>0</v>
      </c>
      <c r="P34" s="113">
        <v>0</v>
      </c>
      <c r="Q34" s="113">
        <v>1</v>
      </c>
      <c r="R34" s="113">
        <v>3</v>
      </c>
      <c r="S34" s="113">
        <v>0</v>
      </c>
      <c r="T34" s="113">
        <v>0</v>
      </c>
      <c r="U34" s="91">
        <f aca="true" t="shared" si="4" ref="U34:U41">O34+P34+Q34+R34</f>
        <v>4</v>
      </c>
      <c r="V34" s="113">
        <v>2</v>
      </c>
      <c r="W34" s="113">
        <v>0</v>
      </c>
      <c r="X34" s="113">
        <v>0</v>
      </c>
      <c r="Y34" s="91">
        <f aca="true" t="shared" si="5" ref="Y34:Y41">W34/U34*100</f>
        <v>0</v>
      </c>
      <c r="Z34" s="113">
        <v>29</v>
      </c>
      <c r="AA34" s="114">
        <v>0</v>
      </c>
    </row>
    <row r="35" spans="1:27" ht="15.75" customHeight="1">
      <c r="A35" s="67">
        <v>28</v>
      </c>
      <c r="B35" s="61" t="s">
        <v>228</v>
      </c>
      <c r="C35" s="113">
        <v>69</v>
      </c>
      <c r="D35" s="113">
        <v>0</v>
      </c>
      <c r="E35" s="113">
        <v>69</v>
      </c>
      <c r="F35" s="113">
        <v>0</v>
      </c>
      <c r="G35" s="113">
        <v>5</v>
      </c>
      <c r="H35" s="113">
        <v>2</v>
      </c>
      <c r="I35" s="113">
        <v>0</v>
      </c>
      <c r="J35" s="113">
        <v>0</v>
      </c>
      <c r="K35" s="113">
        <v>2</v>
      </c>
      <c r="L35" s="113">
        <v>1</v>
      </c>
      <c r="M35" s="113">
        <v>1</v>
      </c>
      <c r="N35" s="113">
        <v>0</v>
      </c>
      <c r="O35" s="113">
        <v>0</v>
      </c>
      <c r="P35" s="113">
        <v>0</v>
      </c>
      <c r="Q35" s="113">
        <v>1</v>
      </c>
      <c r="R35" s="113">
        <v>2</v>
      </c>
      <c r="S35" s="113">
        <v>0</v>
      </c>
      <c r="T35" s="113">
        <v>0</v>
      </c>
      <c r="U35" s="91">
        <f t="shared" si="4"/>
        <v>3</v>
      </c>
      <c r="V35" s="113">
        <v>2</v>
      </c>
      <c r="W35" s="113">
        <v>1</v>
      </c>
      <c r="X35" s="113">
        <v>0</v>
      </c>
      <c r="Y35" s="91">
        <f t="shared" si="5"/>
        <v>33.33333333333333</v>
      </c>
      <c r="Z35" s="113">
        <v>46</v>
      </c>
      <c r="AA35" s="114">
        <v>0</v>
      </c>
    </row>
    <row r="36" spans="1:27" ht="15.75" customHeight="1">
      <c r="A36" s="67">
        <v>29</v>
      </c>
      <c r="B36" s="61" t="s">
        <v>229</v>
      </c>
      <c r="C36" s="164">
        <v>140</v>
      </c>
      <c r="D36" s="164">
        <v>0</v>
      </c>
      <c r="E36" s="164">
        <v>140</v>
      </c>
      <c r="F36" s="164">
        <v>0</v>
      </c>
      <c r="G36" s="164">
        <v>9</v>
      </c>
      <c r="H36" s="164">
        <v>4</v>
      </c>
      <c r="I36" s="164">
        <v>1</v>
      </c>
      <c r="J36" s="164">
        <v>1</v>
      </c>
      <c r="K36" s="164">
        <v>5</v>
      </c>
      <c r="L36" s="164">
        <v>1</v>
      </c>
      <c r="M36" s="164">
        <v>4</v>
      </c>
      <c r="N36" s="164">
        <v>0</v>
      </c>
      <c r="O36" s="164">
        <v>0</v>
      </c>
      <c r="P36" s="164">
        <v>0</v>
      </c>
      <c r="Q36" s="164">
        <v>1</v>
      </c>
      <c r="R36" s="164">
        <v>7</v>
      </c>
      <c r="S36" s="164">
        <v>0</v>
      </c>
      <c r="T36" s="164">
        <v>0</v>
      </c>
      <c r="U36" s="165">
        <f t="shared" si="4"/>
        <v>8</v>
      </c>
      <c r="V36" s="164">
        <v>4</v>
      </c>
      <c r="W36" s="164">
        <v>1</v>
      </c>
      <c r="X36" s="164">
        <v>0</v>
      </c>
      <c r="Y36" s="165">
        <f t="shared" si="5"/>
        <v>12.5</v>
      </c>
      <c r="Z36" s="164">
        <v>96</v>
      </c>
      <c r="AA36" s="178">
        <v>0</v>
      </c>
    </row>
    <row r="37" spans="1:27" ht="15.75" customHeight="1">
      <c r="A37" s="67">
        <v>30</v>
      </c>
      <c r="B37" s="61" t="s">
        <v>230</v>
      </c>
      <c r="C37" s="113">
        <v>110.25</v>
      </c>
      <c r="D37" s="113">
        <v>8</v>
      </c>
      <c r="E37" s="113">
        <v>106</v>
      </c>
      <c r="F37" s="113">
        <v>8</v>
      </c>
      <c r="G37" s="113">
        <v>6</v>
      </c>
      <c r="H37" s="113">
        <v>3</v>
      </c>
      <c r="I37" s="113">
        <v>1</v>
      </c>
      <c r="J37" s="113">
        <v>0</v>
      </c>
      <c r="K37" s="113">
        <v>3</v>
      </c>
      <c r="L37" s="113">
        <v>2</v>
      </c>
      <c r="M37" s="113">
        <v>1</v>
      </c>
      <c r="N37" s="113">
        <v>0</v>
      </c>
      <c r="O37" s="113">
        <v>0</v>
      </c>
      <c r="P37" s="113">
        <v>0</v>
      </c>
      <c r="Q37" s="113">
        <v>1</v>
      </c>
      <c r="R37" s="113">
        <v>3</v>
      </c>
      <c r="S37" s="113">
        <v>1</v>
      </c>
      <c r="T37" s="113">
        <v>0</v>
      </c>
      <c r="U37" s="91">
        <v>4</v>
      </c>
      <c r="V37" s="113">
        <v>3</v>
      </c>
      <c r="W37" s="113">
        <v>2</v>
      </c>
      <c r="X37" s="113">
        <v>0</v>
      </c>
      <c r="Y37" s="91">
        <f t="shared" si="5"/>
        <v>50</v>
      </c>
      <c r="Z37" s="113">
        <v>76</v>
      </c>
      <c r="AA37" s="114">
        <v>8</v>
      </c>
    </row>
    <row r="38" spans="1:27" ht="15.75" customHeight="1">
      <c r="A38" s="67">
        <v>31</v>
      </c>
      <c r="B38" s="61" t="s">
        <v>231</v>
      </c>
      <c r="C38" s="113">
        <v>33</v>
      </c>
      <c r="D38" s="113">
        <v>0</v>
      </c>
      <c r="E38" s="113">
        <v>30</v>
      </c>
      <c r="F38" s="113">
        <v>0</v>
      </c>
      <c r="G38" s="113">
        <v>4</v>
      </c>
      <c r="H38" s="113">
        <v>2</v>
      </c>
      <c r="I38" s="113">
        <v>0</v>
      </c>
      <c r="J38" s="113">
        <v>0</v>
      </c>
      <c r="K38" s="113">
        <v>1</v>
      </c>
      <c r="L38" s="113">
        <v>0</v>
      </c>
      <c r="M38" s="113">
        <v>1</v>
      </c>
      <c r="N38" s="113">
        <v>0</v>
      </c>
      <c r="O38" s="113">
        <v>0</v>
      </c>
      <c r="P38" s="113">
        <v>0</v>
      </c>
      <c r="Q38" s="113">
        <v>0</v>
      </c>
      <c r="R38" s="113">
        <v>1</v>
      </c>
      <c r="S38" s="113">
        <v>0</v>
      </c>
      <c r="T38" s="113">
        <v>0</v>
      </c>
      <c r="U38" s="91">
        <f t="shared" si="4"/>
        <v>1</v>
      </c>
      <c r="V38" s="113">
        <v>1</v>
      </c>
      <c r="W38" s="113">
        <v>0</v>
      </c>
      <c r="X38" s="113">
        <v>0</v>
      </c>
      <c r="Y38" s="91">
        <f t="shared" si="5"/>
        <v>0</v>
      </c>
      <c r="Z38" s="113">
        <v>19.5</v>
      </c>
      <c r="AA38" s="114">
        <v>0</v>
      </c>
    </row>
    <row r="39" spans="1:27" ht="15.75" customHeight="1">
      <c r="A39" s="67">
        <v>32</v>
      </c>
      <c r="B39" s="64" t="s">
        <v>232</v>
      </c>
      <c r="C39" s="113">
        <v>68</v>
      </c>
      <c r="D39" s="113">
        <v>8</v>
      </c>
      <c r="E39" s="113">
        <v>67</v>
      </c>
      <c r="F39" s="113">
        <v>8</v>
      </c>
      <c r="G39" s="113">
        <v>5</v>
      </c>
      <c r="H39" s="113">
        <v>3</v>
      </c>
      <c r="I39" s="113">
        <v>1</v>
      </c>
      <c r="J39" s="113">
        <v>0</v>
      </c>
      <c r="K39" s="113">
        <v>9</v>
      </c>
      <c r="L39" s="113">
        <v>1</v>
      </c>
      <c r="M39" s="113">
        <v>4</v>
      </c>
      <c r="N39" s="113">
        <v>4</v>
      </c>
      <c r="O39" s="113">
        <v>0</v>
      </c>
      <c r="P39" s="113">
        <v>0</v>
      </c>
      <c r="Q39" s="113">
        <v>1</v>
      </c>
      <c r="R39" s="113">
        <v>2</v>
      </c>
      <c r="S39" s="113">
        <v>1</v>
      </c>
      <c r="T39" s="113">
        <v>0</v>
      </c>
      <c r="U39" s="91">
        <f t="shared" si="4"/>
        <v>3</v>
      </c>
      <c r="V39" s="113">
        <v>1</v>
      </c>
      <c r="W39" s="113">
        <v>0</v>
      </c>
      <c r="X39" s="113">
        <v>0</v>
      </c>
      <c r="Y39" s="91">
        <f t="shared" si="5"/>
        <v>0</v>
      </c>
      <c r="Z39" s="113">
        <v>36</v>
      </c>
      <c r="AA39" s="114">
        <v>8</v>
      </c>
    </row>
    <row r="40" spans="1:27" ht="15.75" customHeight="1">
      <c r="A40" s="67">
        <v>33</v>
      </c>
      <c r="B40" s="61" t="s">
        <v>233</v>
      </c>
      <c r="C40" s="113">
        <v>111.25</v>
      </c>
      <c r="D40" s="113">
        <v>0</v>
      </c>
      <c r="E40" s="113">
        <v>108</v>
      </c>
      <c r="F40" s="113">
        <v>0</v>
      </c>
      <c r="G40" s="113">
        <v>10</v>
      </c>
      <c r="H40" s="113">
        <v>3</v>
      </c>
      <c r="I40" s="113">
        <v>1</v>
      </c>
      <c r="J40" s="113">
        <v>1</v>
      </c>
      <c r="K40" s="113">
        <v>6</v>
      </c>
      <c r="L40" s="113">
        <v>0</v>
      </c>
      <c r="M40" s="113">
        <v>5</v>
      </c>
      <c r="N40" s="113">
        <v>1</v>
      </c>
      <c r="O40" s="113">
        <v>2</v>
      </c>
      <c r="P40" s="113">
        <v>0</v>
      </c>
      <c r="Q40" s="113">
        <v>1</v>
      </c>
      <c r="R40" s="113">
        <v>6</v>
      </c>
      <c r="S40" s="113">
        <v>1</v>
      </c>
      <c r="T40" s="113">
        <v>1</v>
      </c>
      <c r="U40" s="91">
        <f t="shared" si="4"/>
        <v>9</v>
      </c>
      <c r="V40" s="113">
        <v>7</v>
      </c>
      <c r="W40" s="113">
        <v>2</v>
      </c>
      <c r="X40" s="113">
        <v>0</v>
      </c>
      <c r="Y40" s="91">
        <f t="shared" si="5"/>
        <v>22.22222222222222</v>
      </c>
      <c r="Z40" s="113">
        <v>51</v>
      </c>
      <c r="AA40" s="114">
        <v>0</v>
      </c>
    </row>
    <row r="41" spans="1:27" ht="15.75" customHeight="1">
      <c r="A41" s="67">
        <v>34</v>
      </c>
      <c r="B41" s="61" t="s">
        <v>234</v>
      </c>
      <c r="C41" s="113">
        <v>103</v>
      </c>
      <c r="D41" s="113">
        <v>0</v>
      </c>
      <c r="E41" s="113">
        <v>97</v>
      </c>
      <c r="F41" s="113">
        <v>0</v>
      </c>
      <c r="G41" s="113">
        <v>6</v>
      </c>
      <c r="H41" s="113">
        <v>4</v>
      </c>
      <c r="I41" s="113">
        <v>0</v>
      </c>
      <c r="J41" s="113">
        <v>0</v>
      </c>
      <c r="K41" s="113">
        <v>1</v>
      </c>
      <c r="L41" s="113">
        <v>0</v>
      </c>
      <c r="M41" s="113">
        <v>1</v>
      </c>
      <c r="N41" s="113">
        <v>0</v>
      </c>
      <c r="O41" s="113">
        <v>0</v>
      </c>
      <c r="P41" s="113">
        <v>0</v>
      </c>
      <c r="Q41" s="113">
        <v>1</v>
      </c>
      <c r="R41" s="113">
        <v>5</v>
      </c>
      <c r="S41" s="113">
        <v>1</v>
      </c>
      <c r="T41" s="113">
        <v>0</v>
      </c>
      <c r="U41" s="91">
        <f t="shared" si="4"/>
        <v>6</v>
      </c>
      <c r="V41" s="113">
        <v>5</v>
      </c>
      <c r="W41" s="113">
        <v>0</v>
      </c>
      <c r="X41" s="113">
        <v>0</v>
      </c>
      <c r="Y41" s="91">
        <f t="shared" si="5"/>
        <v>0</v>
      </c>
      <c r="Z41" s="113">
        <v>67</v>
      </c>
      <c r="AA41" s="114">
        <v>0</v>
      </c>
    </row>
    <row r="42" spans="1:27" ht="15.75" customHeight="1">
      <c r="A42" s="67">
        <v>35</v>
      </c>
      <c r="B42" s="61" t="s">
        <v>235</v>
      </c>
      <c r="C42" s="113">
        <v>120</v>
      </c>
      <c r="D42" s="113">
        <v>0</v>
      </c>
      <c r="E42" s="113">
        <v>115</v>
      </c>
      <c r="F42" s="113">
        <v>0</v>
      </c>
      <c r="G42" s="113">
        <v>6</v>
      </c>
      <c r="H42" s="113">
        <v>3</v>
      </c>
      <c r="I42" s="113">
        <v>1</v>
      </c>
      <c r="J42" s="113">
        <v>1</v>
      </c>
      <c r="K42" s="113">
        <v>1</v>
      </c>
      <c r="L42" s="113">
        <v>0</v>
      </c>
      <c r="M42" s="113">
        <v>1</v>
      </c>
      <c r="N42" s="113">
        <v>0</v>
      </c>
      <c r="O42" s="113">
        <v>0</v>
      </c>
      <c r="P42" s="113">
        <v>0</v>
      </c>
      <c r="Q42" s="113">
        <v>0</v>
      </c>
      <c r="R42" s="113">
        <v>6</v>
      </c>
      <c r="S42" s="113">
        <v>1</v>
      </c>
      <c r="T42" s="113">
        <v>0</v>
      </c>
      <c r="U42" s="91">
        <f aca="true" t="shared" si="6" ref="U42:U49">O42+P42+Q42+R42</f>
        <v>6</v>
      </c>
      <c r="V42" s="113">
        <v>4</v>
      </c>
      <c r="W42" s="113">
        <v>1</v>
      </c>
      <c r="X42" s="113">
        <v>0</v>
      </c>
      <c r="Y42" s="91">
        <f aca="true" t="shared" si="7" ref="Y42:Y49">W42/U42*100</f>
        <v>16.666666666666664</v>
      </c>
      <c r="Z42" s="113">
        <v>84</v>
      </c>
      <c r="AA42" s="114">
        <v>0</v>
      </c>
    </row>
    <row r="43" spans="1:27" ht="15.75" customHeight="1">
      <c r="A43" s="67">
        <v>36</v>
      </c>
      <c r="B43" s="61" t="s">
        <v>236</v>
      </c>
      <c r="C43" s="113">
        <v>90</v>
      </c>
      <c r="D43" s="113">
        <v>0</v>
      </c>
      <c r="E43" s="113">
        <v>82</v>
      </c>
      <c r="F43" s="113">
        <v>0</v>
      </c>
      <c r="G43" s="113">
        <v>5</v>
      </c>
      <c r="H43" s="113">
        <v>2</v>
      </c>
      <c r="I43" s="113">
        <v>1</v>
      </c>
      <c r="J43" s="113">
        <v>0</v>
      </c>
      <c r="K43" s="113">
        <v>1</v>
      </c>
      <c r="L43" s="113">
        <v>0</v>
      </c>
      <c r="M43" s="113">
        <v>1</v>
      </c>
      <c r="N43" s="113">
        <v>0</v>
      </c>
      <c r="O43" s="113">
        <v>0</v>
      </c>
      <c r="P43" s="113">
        <v>0</v>
      </c>
      <c r="Q43" s="113">
        <v>1</v>
      </c>
      <c r="R43" s="113">
        <v>5</v>
      </c>
      <c r="S43" s="113">
        <v>1</v>
      </c>
      <c r="T43" s="113">
        <v>0</v>
      </c>
      <c r="U43" s="91">
        <f t="shared" si="6"/>
        <v>6</v>
      </c>
      <c r="V43" s="113">
        <v>0</v>
      </c>
      <c r="W43" s="113">
        <v>0</v>
      </c>
      <c r="X43" s="113">
        <v>0</v>
      </c>
      <c r="Y43" s="91">
        <f t="shared" si="7"/>
        <v>0</v>
      </c>
      <c r="Z43" s="113">
        <v>54</v>
      </c>
      <c r="AA43" s="114">
        <v>0</v>
      </c>
    </row>
    <row r="44" spans="1:27" ht="15.75" customHeight="1">
      <c r="A44" s="67">
        <v>37</v>
      </c>
      <c r="B44" s="61" t="s">
        <v>237</v>
      </c>
      <c r="C44" s="113">
        <v>110</v>
      </c>
      <c r="D44" s="113">
        <v>0</v>
      </c>
      <c r="E44" s="113">
        <v>106</v>
      </c>
      <c r="F44" s="113">
        <v>0</v>
      </c>
      <c r="G44" s="113">
        <v>5</v>
      </c>
      <c r="H44" s="113">
        <v>3</v>
      </c>
      <c r="I44" s="113">
        <v>1</v>
      </c>
      <c r="J44" s="113">
        <v>0</v>
      </c>
      <c r="K44" s="113">
        <v>1</v>
      </c>
      <c r="L44" s="113">
        <v>0</v>
      </c>
      <c r="M44" s="113">
        <v>1</v>
      </c>
      <c r="N44" s="113">
        <v>0</v>
      </c>
      <c r="O44" s="113">
        <v>0</v>
      </c>
      <c r="P44" s="113">
        <v>0</v>
      </c>
      <c r="Q44" s="113">
        <v>1</v>
      </c>
      <c r="R44" s="113">
        <v>6</v>
      </c>
      <c r="S44" s="113">
        <v>0</v>
      </c>
      <c r="T44" s="113">
        <v>0</v>
      </c>
      <c r="U44" s="91">
        <f t="shared" si="6"/>
        <v>7</v>
      </c>
      <c r="V44" s="113">
        <v>2</v>
      </c>
      <c r="W44" s="113">
        <v>1</v>
      </c>
      <c r="X44" s="113">
        <v>0</v>
      </c>
      <c r="Y44" s="91">
        <f t="shared" si="7"/>
        <v>14.285714285714285</v>
      </c>
      <c r="Z44" s="113">
        <v>75</v>
      </c>
      <c r="AA44" s="114">
        <v>0</v>
      </c>
    </row>
    <row r="45" spans="1:27" ht="15.75" customHeight="1">
      <c r="A45" s="67">
        <v>38</v>
      </c>
      <c r="B45" s="61" t="s">
        <v>238</v>
      </c>
      <c r="C45" s="113">
        <v>77</v>
      </c>
      <c r="D45" s="113">
        <v>0</v>
      </c>
      <c r="E45" s="113">
        <v>74</v>
      </c>
      <c r="F45" s="113">
        <v>0</v>
      </c>
      <c r="G45" s="113">
        <v>5</v>
      </c>
      <c r="H45" s="113">
        <v>3</v>
      </c>
      <c r="I45" s="113">
        <v>1</v>
      </c>
      <c r="J45" s="113">
        <v>0</v>
      </c>
      <c r="K45" s="113">
        <v>1</v>
      </c>
      <c r="L45" s="113">
        <v>0</v>
      </c>
      <c r="M45" s="113">
        <v>1</v>
      </c>
      <c r="N45" s="113">
        <v>0</v>
      </c>
      <c r="O45" s="113">
        <v>0</v>
      </c>
      <c r="P45" s="113">
        <v>0</v>
      </c>
      <c r="Q45" s="113">
        <v>0</v>
      </c>
      <c r="R45" s="113">
        <v>3</v>
      </c>
      <c r="S45" s="113">
        <v>1</v>
      </c>
      <c r="T45" s="113">
        <v>0</v>
      </c>
      <c r="U45" s="91">
        <f t="shared" si="6"/>
        <v>3</v>
      </c>
      <c r="V45" s="113">
        <v>3</v>
      </c>
      <c r="W45" s="113">
        <v>2</v>
      </c>
      <c r="X45" s="113">
        <v>0</v>
      </c>
      <c r="Y45" s="91">
        <f t="shared" si="7"/>
        <v>66.66666666666666</v>
      </c>
      <c r="Z45" s="113">
        <v>49</v>
      </c>
      <c r="AA45" s="114">
        <v>0</v>
      </c>
    </row>
    <row r="46" spans="1:27" ht="15.75" customHeight="1">
      <c r="A46" s="67">
        <v>39</v>
      </c>
      <c r="B46" s="61" t="s">
        <v>239</v>
      </c>
      <c r="C46" s="113">
        <v>152</v>
      </c>
      <c r="D46" s="113">
        <v>0</v>
      </c>
      <c r="E46" s="113">
        <v>136</v>
      </c>
      <c r="F46" s="113">
        <v>0</v>
      </c>
      <c r="G46" s="113">
        <v>5</v>
      </c>
      <c r="H46" s="113">
        <v>4</v>
      </c>
      <c r="I46" s="113">
        <v>1</v>
      </c>
      <c r="J46" s="113">
        <v>1</v>
      </c>
      <c r="K46" s="113">
        <v>1</v>
      </c>
      <c r="L46" s="113">
        <v>0</v>
      </c>
      <c r="M46" s="113">
        <v>1</v>
      </c>
      <c r="N46" s="113">
        <v>0</v>
      </c>
      <c r="O46" s="113">
        <v>0</v>
      </c>
      <c r="P46" s="113">
        <v>0</v>
      </c>
      <c r="Q46" s="113">
        <v>0</v>
      </c>
      <c r="R46" s="113">
        <v>9</v>
      </c>
      <c r="S46" s="113">
        <v>1</v>
      </c>
      <c r="T46" s="113">
        <v>0</v>
      </c>
      <c r="U46" s="91">
        <f t="shared" si="6"/>
        <v>9</v>
      </c>
      <c r="V46" s="113">
        <v>3</v>
      </c>
      <c r="W46" s="113">
        <v>3</v>
      </c>
      <c r="X46" s="113">
        <v>0</v>
      </c>
      <c r="Y46" s="91">
        <f t="shared" si="7"/>
        <v>33.33333333333333</v>
      </c>
      <c r="Z46" s="113">
        <v>98</v>
      </c>
      <c r="AA46" s="114">
        <v>0</v>
      </c>
    </row>
    <row r="47" spans="1:27" ht="15.75" customHeight="1">
      <c r="A47" s="67">
        <v>40</v>
      </c>
      <c r="B47" s="61" t="s">
        <v>240</v>
      </c>
      <c r="C47" s="113">
        <v>60</v>
      </c>
      <c r="D47" s="113">
        <v>0</v>
      </c>
      <c r="E47" s="113">
        <v>58</v>
      </c>
      <c r="F47" s="113">
        <v>0</v>
      </c>
      <c r="G47" s="113">
        <v>4</v>
      </c>
      <c r="H47" s="113">
        <v>3</v>
      </c>
      <c r="I47" s="113">
        <v>1</v>
      </c>
      <c r="J47" s="113">
        <v>1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4</v>
      </c>
      <c r="S47" s="113">
        <v>0</v>
      </c>
      <c r="T47" s="113">
        <v>0</v>
      </c>
      <c r="U47" s="91">
        <f t="shared" si="6"/>
        <v>4</v>
      </c>
      <c r="V47" s="113">
        <v>2</v>
      </c>
      <c r="W47" s="113">
        <v>2</v>
      </c>
      <c r="X47" s="113">
        <v>0</v>
      </c>
      <c r="Y47" s="91">
        <f t="shared" si="7"/>
        <v>50</v>
      </c>
      <c r="Z47" s="113">
        <v>34</v>
      </c>
      <c r="AA47" s="114">
        <v>0</v>
      </c>
    </row>
    <row r="48" spans="1:27" ht="15.75" customHeight="1">
      <c r="A48" s="67">
        <v>41</v>
      </c>
      <c r="B48" s="61" t="s">
        <v>241</v>
      </c>
      <c r="C48" s="113">
        <v>97</v>
      </c>
      <c r="D48" s="113">
        <v>0</v>
      </c>
      <c r="E48" s="113">
        <v>96</v>
      </c>
      <c r="F48" s="113">
        <v>0</v>
      </c>
      <c r="G48" s="113">
        <v>5</v>
      </c>
      <c r="H48" s="113">
        <v>3</v>
      </c>
      <c r="I48" s="113">
        <v>1</v>
      </c>
      <c r="J48" s="113">
        <v>0</v>
      </c>
      <c r="K48" s="113">
        <v>1</v>
      </c>
      <c r="L48" s="113">
        <v>0</v>
      </c>
      <c r="M48" s="113">
        <v>1</v>
      </c>
      <c r="N48" s="113">
        <v>0</v>
      </c>
      <c r="O48" s="113">
        <v>0</v>
      </c>
      <c r="P48" s="113">
        <v>0</v>
      </c>
      <c r="Q48" s="113">
        <v>1</v>
      </c>
      <c r="R48" s="113">
        <v>5</v>
      </c>
      <c r="S48" s="113">
        <v>1</v>
      </c>
      <c r="T48" s="113">
        <v>0</v>
      </c>
      <c r="U48" s="91">
        <f t="shared" si="6"/>
        <v>6</v>
      </c>
      <c r="V48" s="113">
        <v>6</v>
      </c>
      <c r="W48" s="113">
        <v>1</v>
      </c>
      <c r="X48" s="113">
        <v>0</v>
      </c>
      <c r="Y48" s="91">
        <f t="shared" si="7"/>
        <v>16.666666666666664</v>
      </c>
      <c r="Z48" s="113">
        <v>67</v>
      </c>
      <c r="AA48" s="114">
        <v>0</v>
      </c>
    </row>
    <row r="49" spans="1:27" ht="15.75" customHeight="1" thickBot="1">
      <c r="A49" s="68">
        <v>42</v>
      </c>
      <c r="B49" s="69" t="s">
        <v>242</v>
      </c>
      <c r="C49" s="141">
        <v>104</v>
      </c>
      <c r="D49" s="141">
        <v>0</v>
      </c>
      <c r="E49" s="141">
        <v>95</v>
      </c>
      <c r="F49" s="141">
        <v>0</v>
      </c>
      <c r="G49" s="141">
        <v>4</v>
      </c>
      <c r="H49" s="141">
        <v>3</v>
      </c>
      <c r="I49" s="141">
        <v>1</v>
      </c>
      <c r="J49" s="141">
        <v>0</v>
      </c>
      <c r="K49" s="141"/>
      <c r="L49" s="141"/>
      <c r="M49" s="141"/>
      <c r="N49" s="141"/>
      <c r="O49" s="141">
        <v>0</v>
      </c>
      <c r="P49" s="141">
        <v>0</v>
      </c>
      <c r="Q49" s="141">
        <v>1</v>
      </c>
      <c r="R49" s="141">
        <v>7</v>
      </c>
      <c r="S49" s="141">
        <v>1</v>
      </c>
      <c r="T49" s="141">
        <v>0</v>
      </c>
      <c r="U49" s="91">
        <f t="shared" si="6"/>
        <v>8</v>
      </c>
      <c r="V49" s="141">
        <v>5</v>
      </c>
      <c r="W49" s="141">
        <v>2</v>
      </c>
      <c r="X49" s="141">
        <v>0</v>
      </c>
      <c r="Y49" s="91">
        <f t="shared" si="7"/>
        <v>25</v>
      </c>
      <c r="Z49" s="141">
        <v>71</v>
      </c>
      <c r="AA49" s="142">
        <v>0</v>
      </c>
    </row>
    <row r="50" spans="1:27" ht="15.75" customHeight="1" thickBot="1">
      <c r="A50" s="256" t="s">
        <v>243</v>
      </c>
      <c r="B50" s="257"/>
      <c r="C50" s="144">
        <f>SUM(C8:C49)</f>
        <v>3630.75</v>
      </c>
      <c r="D50" s="144">
        <f>SUM(D8:D49)</f>
        <v>1886.5</v>
      </c>
      <c r="E50" s="144">
        <f>SUM(E8:E49)</f>
        <v>3441</v>
      </c>
      <c r="F50" s="154">
        <f aca="true" t="shared" si="8" ref="F50:T50">SUM(F8:F49)</f>
        <v>1776</v>
      </c>
      <c r="G50" s="154">
        <f t="shared" si="8"/>
        <v>219</v>
      </c>
      <c r="H50" s="154">
        <f t="shared" si="8"/>
        <v>104</v>
      </c>
      <c r="I50" s="154">
        <f t="shared" si="8"/>
        <v>27</v>
      </c>
      <c r="J50" s="154">
        <f t="shared" si="8"/>
        <v>11</v>
      </c>
      <c r="K50" s="154">
        <f t="shared" si="8"/>
        <v>111</v>
      </c>
      <c r="L50" s="154">
        <f t="shared" si="8"/>
        <v>7</v>
      </c>
      <c r="M50" s="154">
        <f t="shared" si="8"/>
        <v>51</v>
      </c>
      <c r="N50" s="154">
        <f t="shared" si="8"/>
        <v>53</v>
      </c>
      <c r="O50" s="154">
        <f t="shared" si="8"/>
        <v>6</v>
      </c>
      <c r="P50" s="154">
        <f t="shared" si="8"/>
        <v>1</v>
      </c>
      <c r="Q50" s="154">
        <f t="shared" si="8"/>
        <v>21</v>
      </c>
      <c r="R50" s="154">
        <f t="shared" si="8"/>
        <v>166</v>
      </c>
      <c r="S50" s="154">
        <f t="shared" si="8"/>
        <v>10</v>
      </c>
      <c r="T50" s="154">
        <f t="shared" si="8"/>
        <v>1</v>
      </c>
      <c r="U50" s="179">
        <f>O50+P50+Q50+R50</f>
        <v>194</v>
      </c>
      <c r="V50" s="154">
        <f>SUM(V8:V49)</f>
        <v>105</v>
      </c>
      <c r="W50" s="154">
        <f>SUM(W8:W49)</f>
        <v>45</v>
      </c>
      <c r="X50" s="154">
        <f>SUM(X8:X49)</f>
        <v>88</v>
      </c>
      <c r="Y50" s="179">
        <f>W50/U50*100</f>
        <v>23.195876288659793</v>
      </c>
      <c r="Z50" s="154">
        <f>SUM(Z8:Z49)</f>
        <v>2365.5</v>
      </c>
      <c r="AA50" s="180">
        <f>SUM(AA8:AA49)</f>
        <v>1295</v>
      </c>
    </row>
    <row r="52" spans="3:25" ht="15.75">
      <c r="C52" t="s">
        <v>189</v>
      </c>
      <c r="S52" t="s">
        <v>132</v>
      </c>
      <c r="U52" s="197">
        <f>SUM(U35:U49)</f>
        <v>83</v>
      </c>
      <c r="V52" s="197">
        <f>SUM(V35:V49)</f>
        <v>48</v>
      </c>
      <c r="W52" s="197">
        <f>SUM(W35:W49)</f>
        <v>18</v>
      </c>
      <c r="X52" s="197"/>
      <c r="Y52" s="198">
        <f>(V52+W52)*100/U52</f>
        <v>79.51807228915662</v>
      </c>
    </row>
    <row r="53" spans="2:25" ht="15.75">
      <c r="B53" s="33"/>
      <c r="C53" s="33"/>
      <c r="D53" s="33"/>
      <c r="E53" s="33"/>
      <c r="F53" s="33"/>
      <c r="G53" s="33"/>
      <c r="S53" t="s">
        <v>133</v>
      </c>
      <c r="U53" s="197">
        <f>U50-U52</f>
        <v>111</v>
      </c>
      <c r="V53" s="197">
        <f>V50-V52</f>
        <v>57</v>
      </c>
      <c r="W53" s="197">
        <f>W50-W52</f>
        <v>27</v>
      </c>
      <c r="X53" s="197"/>
      <c r="Y53" s="198">
        <f>(V53+W53)*100/U53</f>
        <v>75.67567567567568</v>
      </c>
    </row>
    <row r="54" spans="2:21" ht="15.75">
      <c r="B54" s="279" t="s">
        <v>131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46"/>
      <c r="N54" s="246"/>
      <c r="O54" s="246"/>
      <c r="P54" s="246"/>
      <c r="Q54" s="246"/>
      <c r="R54" s="246"/>
      <c r="S54" s="246"/>
      <c r="T54" s="246"/>
      <c r="U54" s="246"/>
    </row>
    <row r="57" spans="2:12" ht="12.75">
      <c r="B57" s="276" t="s">
        <v>197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</row>
  </sheetData>
  <sheetProtection/>
  <mergeCells count="28">
    <mergeCell ref="D5:D6"/>
    <mergeCell ref="T5:T6"/>
    <mergeCell ref="F4:AA4"/>
    <mergeCell ref="K5:K6"/>
    <mergeCell ref="P5:P6"/>
    <mergeCell ref="S5:S6"/>
    <mergeCell ref="U5:U6"/>
    <mergeCell ref="Q5:Q6"/>
    <mergeCell ref="A50:B50"/>
    <mergeCell ref="A1:Z1"/>
    <mergeCell ref="A2:Z2"/>
    <mergeCell ref="A3:Z3"/>
    <mergeCell ref="A4:A6"/>
    <mergeCell ref="B4:B6"/>
    <mergeCell ref="Z5:Z6"/>
    <mergeCell ref="R5:R6"/>
    <mergeCell ref="V5:Y5"/>
    <mergeCell ref="O5:O6"/>
    <mergeCell ref="B54:U54"/>
    <mergeCell ref="B57:L57"/>
    <mergeCell ref="C4:C6"/>
    <mergeCell ref="E4:E6"/>
    <mergeCell ref="G5:G6"/>
    <mergeCell ref="H5:H6"/>
    <mergeCell ref="I5:I6"/>
    <mergeCell ref="J5:J6"/>
    <mergeCell ref="L5:N5"/>
    <mergeCell ref="F5:F6"/>
  </mergeCells>
  <printOptions/>
  <pageMargins left="0.5905511811023623" right="0.1968503937007874" top="0.1968503937007874" bottom="0.1968503937007874" header="0.1968503937007874" footer="0.1968503937007874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59"/>
  <sheetViews>
    <sheetView view="pageBreakPreview" zoomScale="75" zoomScaleNormal="75" zoomScaleSheetLayoutView="75" zoomScalePageLayoutView="0" workbookViewId="0" topLeftCell="P22">
      <selection activeCell="AH44" sqref="AH44"/>
    </sheetView>
  </sheetViews>
  <sheetFormatPr defaultColWidth="9.00390625" defaultRowHeight="12.75"/>
  <cols>
    <col min="1" max="1" width="5.25390625" style="0" customWidth="1"/>
    <col min="2" max="2" width="20.75390625" style="0" customWidth="1"/>
    <col min="3" max="3" width="6.75390625" style="0" customWidth="1"/>
    <col min="4" max="4" width="6.125" style="0" customWidth="1"/>
    <col min="5" max="5" width="5.875" style="0" customWidth="1"/>
    <col min="6" max="6" width="6.375" style="0" customWidth="1"/>
    <col min="7" max="7" width="7.375" style="0" customWidth="1"/>
    <col min="8" max="8" width="7.125" style="0" customWidth="1"/>
    <col min="9" max="10" width="7.25390625" style="0" customWidth="1"/>
    <col min="11" max="11" width="7.875" style="0" customWidth="1"/>
    <col min="12" max="14" width="6.875" style="0" customWidth="1"/>
    <col min="15" max="15" width="7.25390625" style="0" customWidth="1"/>
    <col min="16" max="16" width="6.25390625" style="0" customWidth="1"/>
    <col min="17" max="17" width="6.875" style="0" customWidth="1"/>
    <col min="18" max="18" width="6.625" style="0" customWidth="1"/>
    <col min="19" max="19" width="6.25390625" style="0" customWidth="1"/>
    <col min="20" max="20" width="7.625" style="0" customWidth="1"/>
    <col min="21" max="21" width="7.25390625" style="0" customWidth="1"/>
    <col min="22" max="22" width="7.875" style="0" customWidth="1"/>
    <col min="23" max="23" width="5.375" style="0" customWidth="1"/>
    <col min="24" max="24" width="7.75390625" style="0" customWidth="1"/>
    <col min="25" max="25" width="6.75390625" style="0" customWidth="1"/>
    <col min="26" max="26" width="8.75390625" style="0" customWidth="1"/>
    <col min="27" max="27" width="5.75390625" style="0" customWidth="1"/>
    <col min="28" max="28" width="4.875" style="0" customWidth="1"/>
    <col min="29" max="29" width="12.25390625" style="0" customWidth="1"/>
    <col min="30" max="30" width="10.25390625" style="0" customWidth="1"/>
    <col min="31" max="31" width="5.75390625" style="0" customWidth="1"/>
    <col min="32" max="32" width="7.125" style="0" customWidth="1"/>
    <col min="33" max="33" width="6.125" style="0" customWidth="1"/>
    <col min="34" max="34" width="7.25390625" style="0" customWidth="1"/>
    <col min="35" max="35" width="46.125" style="0" customWidth="1"/>
  </cols>
  <sheetData>
    <row r="1" spans="1:9" ht="18">
      <c r="A1" s="22"/>
      <c r="B1" s="22"/>
      <c r="C1" s="23"/>
      <c r="D1" s="1"/>
      <c r="E1" s="1"/>
      <c r="F1" s="1"/>
      <c r="G1" s="24"/>
      <c r="H1" s="1"/>
      <c r="I1" s="18"/>
    </row>
    <row r="2" spans="1:30" ht="15.75" customHeight="1">
      <c r="A2" s="320" t="s">
        <v>145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</row>
    <row r="3" spans="1:30" ht="15.7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</row>
    <row r="4" spans="1:29" ht="18.75">
      <c r="A4" s="321" t="s">
        <v>23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</row>
    <row r="5" spans="1:31" ht="18.75" thickBot="1">
      <c r="A5" s="25"/>
      <c r="B5" s="25"/>
      <c r="C5" s="23"/>
      <c r="D5" s="1"/>
      <c r="E5" s="1"/>
      <c r="F5" s="1"/>
      <c r="G5" s="24"/>
      <c r="H5" s="1"/>
      <c r="I5" s="1"/>
      <c r="AE5" s="30" t="s">
        <v>166</v>
      </c>
    </row>
    <row r="6" spans="1:34" ht="27.75" customHeight="1">
      <c r="A6" s="317" t="s">
        <v>116</v>
      </c>
      <c r="B6" s="250" t="s">
        <v>155</v>
      </c>
      <c r="C6" s="272" t="s">
        <v>148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315" t="s">
        <v>140</v>
      </c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6"/>
    </row>
    <row r="7" spans="1:34" ht="126.75" customHeight="1">
      <c r="A7" s="318"/>
      <c r="B7" s="251"/>
      <c r="C7" s="282" t="s">
        <v>122</v>
      </c>
      <c r="D7" s="282"/>
      <c r="E7" s="282" t="s">
        <v>123</v>
      </c>
      <c r="F7" s="282"/>
      <c r="G7" s="314" t="s">
        <v>103</v>
      </c>
      <c r="H7" s="314"/>
      <c r="I7" s="314" t="s">
        <v>149</v>
      </c>
      <c r="J7" s="314"/>
      <c r="K7" s="305" t="s">
        <v>124</v>
      </c>
      <c r="L7" s="305"/>
      <c r="M7" s="305" t="s">
        <v>125</v>
      </c>
      <c r="N7" s="305"/>
      <c r="O7" s="305" t="s">
        <v>126</v>
      </c>
      <c r="P7" s="305"/>
      <c r="Q7" s="305" t="s">
        <v>127</v>
      </c>
      <c r="R7" s="305"/>
      <c r="S7" s="305" t="s">
        <v>128</v>
      </c>
      <c r="T7" s="305"/>
      <c r="U7" s="305" t="s">
        <v>134</v>
      </c>
      <c r="V7" s="305"/>
      <c r="W7" s="305" t="s">
        <v>90</v>
      </c>
      <c r="X7" s="305"/>
      <c r="Y7" s="305" t="s">
        <v>135</v>
      </c>
      <c r="Z7" s="305"/>
      <c r="AA7" s="305"/>
      <c r="AB7" s="305"/>
      <c r="AC7" s="305"/>
      <c r="AD7" s="305"/>
      <c r="AE7" s="305" t="s">
        <v>91</v>
      </c>
      <c r="AF7" s="305"/>
      <c r="AG7" s="305" t="s">
        <v>142</v>
      </c>
      <c r="AH7" s="308"/>
    </row>
    <row r="8" spans="1:34" ht="21.75" customHeight="1">
      <c r="A8" s="318"/>
      <c r="B8" s="251"/>
      <c r="C8" s="311" t="s">
        <v>143</v>
      </c>
      <c r="D8" s="311" t="s">
        <v>144</v>
      </c>
      <c r="E8" s="311" t="s">
        <v>143</v>
      </c>
      <c r="F8" s="311" t="s">
        <v>144</v>
      </c>
      <c r="G8" s="311" t="s">
        <v>143</v>
      </c>
      <c r="H8" s="311" t="s">
        <v>144</v>
      </c>
      <c r="I8" s="311" t="s">
        <v>143</v>
      </c>
      <c r="J8" s="311" t="s">
        <v>144</v>
      </c>
      <c r="K8" s="311" t="s">
        <v>143</v>
      </c>
      <c r="L8" s="311" t="s">
        <v>144</v>
      </c>
      <c r="M8" s="311" t="s">
        <v>143</v>
      </c>
      <c r="N8" s="311" t="s">
        <v>144</v>
      </c>
      <c r="O8" s="311" t="s">
        <v>143</v>
      </c>
      <c r="P8" s="311" t="s">
        <v>144</v>
      </c>
      <c r="Q8" s="311" t="s">
        <v>143</v>
      </c>
      <c r="R8" s="311" t="s">
        <v>144</v>
      </c>
      <c r="S8" s="303" t="s">
        <v>136</v>
      </c>
      <c r="T8" s="303" t="s">
        <v>150</v>
      </c>
      <c r="U8" s="303" t="s">
        <v>136</v>
      </c>
      <c r="V8" s="303" t="s">
        <v>150</v>
      </c>
      <c r="W8" s="303" t="s">
        <v>136</v>
      </c>
      <c r="X8" s="303" t="s">
        <v>150</v>
      </c>
      <c r="Y8" s="303" t="s">
        <v>150</v>
      </c>
      <c r="Z8" s="306" t="s">
        <v>137</v>
      </c>
      <c r="AA8" s="302" t="s">
        <v>117</v>
      </c>
      <c r="AB8" s="302"/>
      <c r="AC8" s="302"/>
      <c r="AD8" s="302"/>
      <c r="AE8" s="303" t="s">
        <v>136</v>
      </c>
      <c r="AF8" s="303" t="s">
        <v>150</v>
      </c>
      <c r="AG8" s="303" t="s">
        <v>136</v>
      </c>
      <c r="AH8" s="309" t="s">
        <v>150</v>
      </c>
    </row>
    <row r="9" spans="1:34" ht="110.25" customHeight="1" thickBot="1">
      <c r="A9" s="319"/>
      <c r="B9" s="313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04"/>
      <c r="T9" s="304"/>
      <c r="U9" s="304"/>
      <c r="V9" s="304"/>
      <c r="W9" s="304"/>
      <c r="X9" s="304"/>
      <c r="Y9" s="304"/>
      <c r="Z9" s="307"/>
      <c r="AA9" s="104" t="s">
        <v>138</v>
      </c>
      <c r="AB9" s="104" t="s">
        <v>139</v>
      </c>
      <c r="AC9" s="105" t="s">
        <v>141</v>
      </c>
      <c r="AD9" s="104" t="s">
        <v>167</v>
      </c>
      <c r="AE9" s="304"/>
      <c r="AF9" s="304"/>
      <c r="AG9" s="304"/>
      <c r="AH9" s="310"/>
    </row>
    <row r="10" spans="1:34" ht="13.5" customHeight="1" thickBot="1">
      <c r="A10" s="108">
        <v>1</v>
      </c>
      <c r="B10" s="10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10">
        <v>19</v>
      </c>
      <c r="T10" s="110">
        <v>20</v>
      </c>
      <c r="U10" s="110">
        <v>21</v>
      </c>
      <c r="V10" s="110">
        <v>22</v>
      </c>
      <c r="W10" s="110">
        <v>23</v>
      </c>
      <c r="X10" s="110">
        <v>24</v>
      </c>
      <c r="Y10" s="110">
        <v>25</v>
      </c>
      <c r="Z10" s="111">
        <v>26</v>
      </c>
      <c r="AA10" s="110">
        <v>27</v>
      </c>
      <c r="AB10" s="110">
        <v>28</v>
      </c>
      <c r="AC10" s="110">
        <v>29</v>
      </c>
      <c r="AD10" s="110">
        <v>30</v>
      </c>
      <c r="AE10" s="110">
        <v>31</v>
      </c>
      <c r="AF10" s="110">
        <v>32</v>
      </c>
      <c r="AG10" s="110">
        <v>33</v>
      </c>
      <c r="AH10" s="112">
        <v>34</v>
      </c>
    </row>
    <row r="11" spans="1:34" ht="15.75" customHeight="1">
      <c r="A11" s="106">
        <v>1</v>
      </c>
      <c r="B11" s="107" t="s">
        <v>199</v>
      </c>
      <c r="C11" s="145">
        <v>0</v>
      </c>
      <c r="D11" s="145">
        <v>0</v>
      </c>
      <c r="E11" s="145">
        <v>0</v>
      </c>
      <c r="F11" s="145">
        <v>0</v>
      </c>
      <c r="G11" s="146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47">
        <v>0</v>
      </c>
      <c r="S11" s="147">
        <v>1</v>
      </c>
      <c r="T11" s="147">
        <v>50</v>
      </c>
      <c r="U11" s="147">
        <v>3</v>
      </c>
      <c r="V11" s="147">
        <v>1895</v>
      </c>
      <c r="W11" s="147">
        <v>0</v>
      </c>
      <c r="X11" s="147">
        <v>0</v>
      </c>
      <c r="Y11" s="147">
        <v>40</v>
      </c>
      <c r="Z11" s="148">
        <v>4</v>
      </c>
      <c r="AA11" s="147">
        <v>3</v>
      </c>
      <c r="AB11" s="147">
        <v>1</v>
      </c>
      <c r="AC11" s="147">
        <v>1</v>
      </c>
      <c r="AD11" s="147">
        <v>0</v>
      </c>
      <c r="AE11" s="147">
        <v>0</v>
      </c>
      <c r="AF11" s="147">
        <v>0</v>
      </c>
      <c r="AG11" s="147">
        <v>0</v>
      </c>
      <c r="AH11" s="118">
        <v>0</v>
      </c>
    </row>
    <row r="12" spans="1:35" ht="15.75" customHeight="1">
      <c r="A12" s="67">
        <v>2</v>
      </c>
      <c r="B12" s="61" t="s">
        <v>200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1</v>
      </c>
      <c r="T12" s="113">
        <v>30</v>
      </c>
      <c r="U12" s="113">
        <v>3</v>
      </c>
      <c r="V12" s="113">
        <v>295</v>
      </c>
      <c r="W12" s="113">
        <v>1</v>
      </c>
      <c r="X12" s="113">
        <v>33</v>
      </c>
      <c r="Y12" s="113">
        <v>53</v>
      </c>
      <c r="Z12" s="113">
        <v>1</v>
      </c>
      <c r="AA12" s="113">
        <v>0</v>
      </c>
      <c r="AB12" s="113">
        <v>1</v>
      </c>
      <c r="AC12" s="113">
        <v>0</v>
      </c>
      <c r="AD12" s="113">
        <v>0</v>
      </c>
      <c r="AE12" s="113">
        <v>0</v>
      </c>
      <c r="AF12" s="113">
        <v>0</v>
      </c>
      <c r="AG12" s="113">
        <v>1</v>
      </c>
      <c r="AH12" s="60">
        <v>4</v>
      </c>
      <c r="AI12" s="30" t="s">
        <v>193</v>
      </c>
    </row>
    <row r="13" spans="1:35" ht="15.75" customHeight="1">
      <c r="A13" s="67">
        <v>3</v>
      </c>
      <c r="B13" s="61" t="s">
        <v>204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1</v>
      </c>
      <c r="T13" s="113">
        <v>30</v>
      </c>
      <c r="U13" s="113">
        <v>4</v>
      </c>
      <c r="V13" s="113">
        <v>238</v>
      </c>
      <c r="W13" s="113">
        <v>1</v>
      </c>
      <c r="X13" s="113">
        <v>12</v>
      </c>
      <c r="Y13" s="113">
        <v>33</v>
      </c>
      <c r="Z13" s="113">
        <v>1</v>
      </c>
      <c r="AA13" s="113">
        <v>1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1</v>
      </c>
      <c r="AH13" s="120">
        <v>4</v>
      </c>
      <c r="AI13" s="30" t="s">
        <v>193</v>
      </c>
    </row>
    <row r="14" spans="1:35" ht="15.75" customHeight="1">
      <c r="A14" s="67">
        <v>4</v>
      </c>
      <c r="B14" s="61" t="s">
        <v>205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1</v>
      </c>
      <c r="T14" s="113">
        <v>121</v>
      </c>
      <c r="U14" s="113">
        <v>1</v>
      </c>
      <c r="V14" s="113">
        <v>65</v>
      </c>
      <c r="W14" s="113">
        <v>1</v>
      </c>
      <c r="X14" s="113">
        <v>88</v>
      </c>
      <c r="Y14" s="113">
        <v>55</v>
      </c>
      <c r="Z14" s="113">
        <v>1</v>
      </c>
      <c r="AA14" s="113">
        <v>1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1</v>
      </c>
      <c r="AH14" s="120">
        <v>54</v>
      </c>
      <c r="AI14" s="30" t="s">
        <v>193</v>
      </c>
    </row>
    <row r="15" spans="1:34" ht="15.75" customHeight="1">
      <c r="A15" s="67">
        <v>5</v>
      </c>
      <c r="B15" s="61" t="s">
        <v>206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1</v>
      </c>
      <c r="T15" s="113">
        <v>208</v>
      </c>
      <c r="U15" s="113">
        <v>1</v>
      </c>
      <c r="V15" s="113">
        <v>63</v>
      </c>
      <c r="W15" s="113">
        <v>1</v>
      </c>
      <c r="X15" s="113">
        <v>138</v>
      </c>
      <c r="Y15" s="113">
        <v>0</v>
      </c>
      <c r="Z15" s="113">
        <v>3</v>
      </c>
      <c r="AA15" s="113">
        <v>3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20">
        <v>0</v>
      </c>
    </row>
    <row r="16" spans="1:34" ht="15.75" customHeight="1">
      <c r="A16" s="67">
        <v>6</v>
      </c>
      <c r="B16" s="61" t="s">
        <v>207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1</v>
      </c>
      <c r="T16" s="113">
        <v>60</v>
      </c>
      <c r="U16" s="113">
        <v>1</v>
      </c>
      <c r="V16" s="113">
        <v>58</v>
      </c>
      <c r="W16" s="113">
        <v>1</v>
      </c>
      <c r="X16" s="113">
        <v>40</v>
      </c>
      <c r="Y16" s="113">
        <v>91</v>
      </c>
      <c r="Z16" s="113">
        <v>2</v>
      </c>
      <c r="AA16" s="113">
        <v>2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20">
        <v>0</v>
      </c>
    </row>
    <row r="17" spans="1:34" ht="15.75" customHeight="1">
      <c r="A17" s="67">
        <v>7</v>
      </c>
      <c r="B17" s="61" t="s">
        <v>208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1</v>
      </c>
      <c r="T17" s="113">
        <v>30</v>
      </c>
      <c r="U17" s="113">
        <v>1</v>
      </c>
      <c r="V17" s="113">
        <v>168</v>
      </c>
      <c r="W17" s="113">
        <v>0</v>
      </c>
      <c r="X17" s="113">
        <v>0</v>
      </c>
      <c r="Y17" s="113">
        <v>45</v>
      </c>
      <c r="Z17" s="113">
        <v>1</v>
      </c>
      <c r="AA17" s="113">
        <v>1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20">
        <v>0</v>
      </c>
    </row>
    <row r="18" spans="1:34" ht="15.75" customHeight="1">
      <c r="A18" s="67">
        <v>8</v>
      </c>
      <c r="B18" s="61" t="s">
        <v>209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1</v>
      </c>
      <c r="T18" s="113">
        <v>50</v>
      </c>
      <c r="U18" s="113">
        <v>1</v>
      </c>
      <c r="V18" s="113">
        <v>713</v>
      </c>
      <c r="W18" s="113">
        <v>1</v>
      </c>
      <c r="X18" s="113">
        <v>9</v>
      </c>
      <c r="Y18" s="113">
        <v>11</v>
      </c>
      <c r="Z18" s="113">
        <v>2</v>
      </c>
      <c r="AA18" s="113">
        <v>2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20">
        <v>0</v>
      </c>
    </row>
    <row r="19" spans="1:34" ht="15.75" customHeight="1">
      <c r="A19" s="67">
        <v>9</v>
      </c>
      <c r="B19" s="61" t="s">
        <v>210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1</v>
      </c>
      <c r="T19" s="113">
        <v>14</v>
      </c>
      <c r="U19" s="113">
        <v>1</v>
      </c>
      <c r="V19" s="113">
        <v>41</v>
      </c>
      <c r="W19" s="113">
        <v>0</v>
      </c>
      <c r="X19" s="113">
        <v>0</v>
      </c>
      <c r="Y19" s="113">
        <v>33</v>
      </c>
      <c r="Z19" s="113">
        <v>1</v>
      </c>
      <c r="AA19" s="113">
        <v>1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20">
        <v>0</v>
      </c>
    </row>
    <row r="20" spans="1:35" ht="15.75" customHeight="1">
      <c r="A20" s="67">
        <v>10</v>
      </c>
      <c r="B20" s="61" t="s">
        <v>211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4</v>
      </c>
      <c r="T20" s="113">
        <v>46</v>
      </c>
      <c r="U20" s="113">
        <v>1</v>
      </c>
      <c r="V20" s="113">
        <v>121</v>
      </c>
      <c r="W20" s="113">
        <v>0</v>
      </c>
      <c r="X20" s="113">
        <v>0</v>
      </c>
      <c r="Y20" s="113">
        <v>270</v>
      </c>
      <c r="Z20" s="113">
        <v>2</v>
      </c>
      <c r="AA20" s="113">
        <v>1</v>
      </c>
      <c r="AB20" s="113">
        <v>1</v>
      </c>
      <c r="AC20" s="113">
        <v>0</v>
      </c>
      <c r="AD20" s="113">
        <v>0</v>
      </c>
      <c r="AE20" s="113">
        <v>0</v>
      </c>
      <c r="AF20" s="113">
        <v>0</v>
      </c>
      <c r="AG20" s="113">
        <v>1</v>
      </c>
      <c r="AH20" s="120">
        <v>10</v>
      </c>
      <c r="AI20" s="30" t="s">
        <v>193</v>
      </c>
    </row>
    <row r="21" spans="1:34" ht="15.75" customHeight="1">
      <c r="A21" s="67">
        <v>11</v>
      </c>
      <c r="B21" s="61" t="s">
        <v>212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1</v>
      </c>
      <c r="X21" s="113">
        <v>19</v>
      </c>
      <c r="Y21" s="113">
        <v>0</v>
      </c>
      <c r="Z21" s="113">
        <v>3</v>
      </c>
      <c r="AA21" s="113">
        <v>1</v>
      </c>
      <c r="AB21" s="113">
        <v>0</v>
      </c>
      <c r="AC21" s="113">
        <v>0</v>
      </c>
      <c r="AD21" s="113">
        <v>2</v>
      </c>
      <c r="AE21" s="113">
        <v>0</v>
      </c>
      <c r="AF21" s="113">
        <v>0</v>
      </c>
      <c r="AG21" s="113">
        <v>0</v>
      </c>
      <c r="AH21" s="120">
        <v>0</v>
      </c>
    </row>
    <row r="22" spans="1:35" ht="15.75" customHeight="1">
      <c r="A22" s="67">
        <v>12</v>
      </c>
      <c r="B22" s="61" t="s">
        <v>213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2</v>
      </c>
      <c r="T22" s="113">
        <v>40</v>
      </c>
      <c r="U22" s="113">
        <v>43</v>
      </c>
      <c r="V22" s="113">
        <v>277</v>
      </c>
      <c r="W22" s="113">
        <v>1</v>
      </c>
      <c r="X22" s="113">
        <v>107</v>
      </c>
      <c r="Y22" s="113">
        <v>0</v>
      </c>
      <c r="Z22" s="113">
        <v>1</v>
      </c>
      <c r="AA22" s="113">
        <v>1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2</v>
      </c>
      <c r="AH22" s="120">
        <v>80</v>
      </c>
      <c r="AI22" s="194" t="s">
        <v>194</v>
      </c>
    </row>
    <row r="23" spans="1:35" ht="15.75" customHeight="1">
      <c r="A23" s="67">
        <v>13</v>
      </c>
      <c r="B23" s="61" t="s">
        <v>214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1</v>
      </c>
      <c r="T23" s="113">
        <v>25</v>
      </c>
      <c r="U23" s="113">
        <v>10</v>
      </c>
      <c r="V23" s="113">
        <v>292</v>
      </c>
      <c r="W23" s="113">
        <v>1</v>
      </c>
      <c r="X23" s="113">
        <v>22</v>
      </c>
      <c r="Y23" s="113">
        <v>41</v>
      </c>
      <c r="Z23" s="113">
        <v>1</v>
      </c>
      <c r="AA23" s="113">
        <v>1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1</v>
      </c>
      <c r="AH23" s="120">
        <v>3</v>
      </c>
      <c r="AI23" s="30" t="s">
        <v>193</v>
      </c>
    </row>
    <row r="24" spans="1:34" ht="15.75" customHeight="1">
      <c r="A24" s="67">
        <v>14</v>
      </c>
      <c r="B24" s="61" t="s">
        <v>215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5</v>
      </c>
      <c r="V24" s="113">
        <v>580</v>
      </c>
      <c r="W24" s="113">
        <v>0</v>
      </c>
      <c r="X24" s="113">
        <v>0</v>
      </c>
      <c r="Y24" s="113">
        <v>262</v>
      </c>
      <c r="Z24" s="113">
        <v>6</v>
      </c>
      <c r="AA24" s="113">
        <v>3</v>
      </c>
      <c r="AB24" s="113">
        <v>1</v>
      </c>
      <c r="AC24" s="113">
        <v>1</v>
      </c>
      <c r="AD24" s="113">
        <v>2</v>
      </c>
      <c r="AE24" s="113">
        <v>0</v>
      </c>
      <c r="AF24" s="113">
        <v>0</v>
      </c>
      <c r="AG24" s="113">
        <v>0</v>
      </c>
      <c r="AH24" s="113">
        <v>0</v>
      </c>
    </row>
    <row r="25" spans="1:34" ht="15.75" customHeight="1">
      <c r="A25" s="67">
        <v>15</v>
      </c>
      <c r="B25" s="61" t="s">
        <v>216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1</v>
      </c>
      <c r="T25" s="113">
        <v>25</v>
      </c>
      <c r="U25" s="113">
        <v>1</v>
      </c>
      <c r="V25" s="113">
        <v>286</v>
      </c>
      <c r="W25" s="113">
        <v>1</v>
      </c>
      <c r="X25" s="113">
        <v>11</v>
      </c>
      <c r="Y25" s="113">
        <v>0</v>
      </c>
      <c r="Z25" s="113">
        <v>1</v>
      </c>
      <c r="AA25" s="113">
        <v>0</v>
      </c>
      <c r="AB25" s="113">
        <v>1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20">
        <v>0</v>
      </c>
    </row>
    <row r="26" spans="1:34" ht="15.75" customHeight="1">
      <c r="A26" s="67">
        <v>16</v>
      </c>
      <c r="B26" s="61" t="s">
        <v>217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</v>
      </c>
      <c r="T26" s="113">
        <v>62</v>
      </c>
      <c r="U26" s="113">
        <v>1</v>
      </c>
      <c r="V26" s="113">
        <v>185</v>
      </c>
      <c r="W26" s="113">
        <v>1</v>
      </c>
      <c r="X26" s="113">
        <v>15</v>
      </c>
      <c r="Y26" s="113">
        <v>194</v>
      </c>
      <c r="Z26" s="113">
        <v>1</v>
      </c>
      <c r="AA26" s="113">
        <v>1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20">
        <v>0</v>
      </c>
    </row>
    <row r="27" spans="1:35" ht="15.75" customHeight="1">
      <c r="A27" s="67">
        <v>17</v>
      </c>
      <c r="B27" s="61" t="s">
        <v>218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2</v>
      </c>
      <c r="V27" s="113">
        <v>59</v>
      </c>
      <c r="W27" s="113">
        <v>1</v>
      </c>
      <c r="X27" s="113">
        <v>29</v>
      </c>
      <c r="Y27" s="113">
        <v>108</v>
      </c>
      <c r="Z27" s="113">
        <v>4</v>
      </c>
      <c r="AA27" s="113">
        <v>1</v>
      </c>
      <c r="AB27" s="113">
        <v>1</v>
      </c>
      <c r="AC27" s="113">
        <v>1</v>
      </c>
      <c r="AD27" s="113">
        <v>2</v>
      </c>
      <c r="AE27" s="113">
        <v>0</v>
      </c>
      <c r="AF27" s="113">
        <v>0</v>
      </c>
      <c r="AG27" s="113">
        <v>1</v>
      </c>
      <c r="AH27" s="120">
        <v>44</v>
      </c>
      <c r="AI27" s="30" t="s">
        <v>193</v>
      </c>
    </row>
    <row r="28" spans="1:35" ht="15.75" customHeight="1">
      <c r="A28" s="67">
        <v>18</v>
      </c>
      <c r="B28" s="61" t="s">
        <v>219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511</v>
      </c>
      <c r="W28" s="113">
        <v>1</v>
      </c>
      <c r="X28" s="113">
        <v>11</v>
      </c>
      <c r="Y28" s="113">
        <v>117</v>
      </c>
      <c r="Z28" s="113">
        <v>1</v>
      </c>
      <c r="AA28" s="113">
        <v>1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1</v>
      </c>
      <c r="AH28" s="120">
        <v>11</v>
      </c>
      <c r="AI28" s="30" t="s">
        <v>193</v>
      </c>
    </row>
    <row r="29" spans="1:34" ht="15.75" customHeight="1">
      <c r="A29" s="67">
        <v>19</v>
      </c>
      <c r="B29" s="61" t="s">
        <v>220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1</v>
      </c>
      <c r="T29" s="113">
        <v>88</v>
      </c>
      <c r="U29" s="113">
        <v>1</v>
      </c>
      <c r="V29" s="113">
        <v>95</v>
      </c>
      <c r="W29" s="113">
        <v>0</v>
      </c>
      <c r="X29" s="113">
        <v>0</v>
      </c>
      <c r="Y29" s="113">
        <v>2</v>
      </c>
      <c r="Z29" s="113">
        <v>2</v>
      </c>
      <c r="AA29" s="113">
        <v>2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20">
        <v>0</v>
      </c>
    </row>
    <row r="30" spans="1:34" ht="15.75" customHeight="1">
      <c r="A30" s="67">
        <v>20</v>
      </c>
      <c r="B30" s="61" t="s">
        <v>221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1</v>
      </c>
      <c r="T30" s="113">
        <v>115</v>
      </c>
      <c r="U30" s="113">
        <v>1</v>
      </c>
      <c r="V30" s="113">
        <v>41</v>
      </c>
      <c r="W30" s="113">
        <v>0</v>
      </c>
      <c r="X30" s="113">
        <v>0</v>
      </c>
      <c r="Y30" s="113">
        <v>64</v>
      </c>
      <c r="Z30" s="113">
        <v>5</v>
      </c>
      <c r="AA30" s="113">
        <v>4</v>
      </c>
      <c r="AB30" s="113">
        <v>1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20">
        <v>0</v>
      </c>
    </row>
    <row r="31" spans="1:34" ht="15.75" customHeight="1">
      <c r="A31" s="67">
        <v>21</v>
      </c>
      <c r="B31" s="62" t="s">
        <v>222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20">
        <v>0</v>
      </c>
    </row>
    <row r="32" spans="1:34" ht="15.75" customHeight="1">
      <c r="A32" s="67">
        <v>22</v>
      </c>
      <c r="B32" s="61" t="s">
        <v>223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1</v>
      </c>
      <c r="X32" s="113">
        <v>27</v>
      </c>
      <c r="Y32" s="113">
        <v>55</v>
      </c>
      <c r="Z32" s="113">
        <v>2</v>
      </c>
      <c r="AA32" s="113">
        <v>1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20">
        <v>0</v>
      </c>
    </row>
    <row r="33" spans="1:35" ht="15.75" customHeight="1">
      <c r="A33" s="67">
        <v>23</v>
      </c>
      <c r="B33" s="61" t="s">
        <v>224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</v>
      </c>
      <c r="V33" s="113">
        <v>29</v>
      </c>
      <c r="W33" s="113">
        <v>1</v>
      </c>
      <c r="X33" s="113">
        <v>14</v>
      </c>
      <c r="Y33" s="113">
        <v>0</v>
      </c>
      <c r="Z33" s="113">
        <v>2</v>
      </c>
      <c r="AA33" s="113">
        <v>2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1</v>
      </c>
      <c r="AH33" s="120">
        <v>13</v>
      </c>
      <c r="AI33" s="30" t="s">
        <v>193</v>
      </c>
    </row>
    <row r="34" spans="1:34" ht="15.75" customHeight="1">
      <c r="A34" s="67">
        <v>24</v>
      </c>
      <c r="B34" s="63" t="s">
        <v>246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1</v>
      </c>
      <c r="T34" s="113">
        <v>30</v>
      </c>
      <c r="U34" s="113">
        <v>1</v>
      </c>
      <c r="V34" s="113">
        <v>124</v>
      </c>
      <c r="W34" s="113">
        <v>0</v>
      </c>
      <c r="X34" s="113">
        <v>0</v>
      </c>
      <c r="Y34" s="113">
        <v>167</v>
      </c>
      <c r="Z34" s="113">
        <v>1</v>
      </c>
      <c r="AA34" s="113">
        <v>1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20">
        <v>0</v>
      </c>
    </row>
    <row r="35" spans="1:35" ht="15.75" customHeight="1">
      <c r="A35" s="67">
        <v>25</v>
      </c>
      <c r="B35" s="61" t="s">
        <v>225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61">
        <v>1</v>
      </c>
      <c r="T35" s="161">
        <v>42</v>
      </c>
      <c r="U35" s="161">
        <v>12</v>
      </c>
      <c r="V35" s="161">
        <v>512</v>
      </c>
      <c r="W35" s="161">
        <v>0</v>
      </c>
      <c r="X35" s="161">
        <v>0</v>
      </c>
      <c r="Y35" s="161">
        <v>138</v>
      </c>
      <c r="Z35" s="161">
        <v>5</v>
      </c>
      <c r="AA35" s="161">
        <v>4</v>
      </c>
      <c r="AB35" s="161">
        <v>1</v>
      </c>
      <c r="AC35" s="161">
        <v>0</v>
      </c>
      <c r="AD35" s="161">
        <v>0</v>
      </c>
      <c r="AE35" s="161">
        <v>0</v>
      </c>
      <c r="AF35" s="161">
        <v>0</v>
      </c>
      <c r="AG35" s="161">
        <v>1</v>
      </c>
      <c r="AH35" s="120">
        <v>10</v>
      </c>
      <c r="AI35" s="30" t="s">
        <v>193</v>
      </c>
    </row>
    <row r="36" spans="1:35" ht="15.75" customHeight="1">
      <c r="A36" s="67">
        <v>26</v>
      </c>
      <c r="B36" s="61" t="s">
        <v>226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1</v>
      </c>
      <c r="T36" s="113">
        <v>32</v>
      </c>
      <c r="U36" s="113">
        <v>1</v>
      </c>
      <c r="V36" s="113">
        <v>96</v>
      </c>
      <c r="W36" s="113">
        <v>1</v>
      </c>
      <c r="X36" s="113">
        <v>86</v>
      </c>
      <c r="Y36" s="113">
        <v>59</v>
      </c>
      <c r="Z36" s="113">
        <v>3</v>
      </c>
      <c r="AA36" s="113">
        <v>2</v>
      </c>
      <c r="AB36" s="113">
        <v>1</v>
      </c>
      <c r="AC36" s="113">
        <v>1</v>
      </c>
      <c r="AD36" s="113">
        <v>0</v>
      </c>
      <c r="AE36" s="113">
        <v>0</v>
      </c>
      <c r="AF36" s="113">
        <v>0</v>
      </c>
      <c r="AG36" s="113">
        <v>1</v>
      </c>
      <c r="AH36" s="120">
        <v>6</v>
      </c>
      <c r="AI36" s="30" t="s">
        <v>193</v>
      </c>
    </row>
    <row r="37" spans="1:34" ht="15.75" customHeight="1">
      <c r="A37" s="67">
        <v>27</v>
      </c>
      <c r="B37" s="61" t="s">
        <v>227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56</v>
      </c>
      <c r="Z37" s="113">
        <v>1</v>
      </c>
      <c r="AA37" s="113">
        <v>1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20">
        <v>0</v>
      </c>
    </row>
    <row r="38" spans="1:34" ht="15.75" customHeight="1">
      <c r="A38" s="67">
        <v>28</v>
      </c>
      <c r="B38" s="61" t="s">
        <v>228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1</v>
      </c>
      <c r="N38" s="113">
        <v>5</v>
      </c>
      <c r="O38" s="113">
        <v>0</v>
      </c>
      <c r="P38" s="113">
        <v>0</v>
      </c>
      <c r="Q38" s="113">
        <v>0</v>
      </c>
      <c r="R38" s="113">
        <v>0</v>
      </c>
      <c r="S38" s="113">
        <v>1</v>
      </c>
      <c r="T38" s="113">
        <v>87</v>
      </c>
      <c r="U38" s="113">
        <v>3</v>
      </c>
      <c r="V38" s="113">
        <v>50</v>
      </c>
      <c r="W38" s="113">
        <v>1</v>
      </c>
      <c r="X38" s="113">
        <v>78</v>
      </c>
      <c r="Y38" s="113">
        <v>54</v>
      </c>
      <c r="Z38" s="113">
        <v>2</v>
      </c>
      <c r="AA38" s="113">
        <v>1</v>
      </c>
      <c r="AB38" s="113">
        <v>1</v>
      </c>
      <c r="AC38" s="113">
        <v>1</v>
      </c>
      <c r="AD38" s="113">
        <v>0</v>
      </c>
      <c r="AE38" s="113">
        <v>0</v>
      </c>
      <c r="AF38" s="113">
        <v>0</v>
      </c>
      <c r="AG38" s="113">
        <v>0</v>
      </c>
      <c r="AH38" s="120">
        <v>0</v>
      </c>
    </row>
    <row r="39" spans="1:35" ht="15.75" customHeight="1">
      <c r="A39" s="67">
        <v>29</v>
      </c>
      <c r="B39" s="61" t="s">
        <v>229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1</v>
      </c>
      <c r="T39" s="113">
        <v>448</v>
      </c>
      <c r="U39" s="113">
        <v>2</v>
      </c>
      <c r="V39" s="113">
        <v>87</v>
      </c>
      <c r="W39" s="113">
        <v>1</v>
      </c>
      <c r="X39" s="113">
        <v>56</v>
      </c>
      <c r="Y39" s="113">
        <v>125</v>
      </c>
      <c r="Z39" s="113">
        <v>2</v>
      </c>
      <c r="AA39" s="113">
        <v>2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1</v>
      </c>
      <c r="AH39" s="120">
        <v>16</v>
      </c>
      <c r="AI39" s="30" t="s">
        <v>193</v>
      </c>
    </row>
    <row r="40" spans="1:34" ht="15.75" customHeight="1">
      <c r="A40" s="67">
        <v>30</v>
      </c>
      <c r="B40" s="61" t="s">
        <v>230</v>
      </c>
      <c r="C40" s="113">
        <v>0</v>
      </c>
      <c r="D40" s="113">
        <v>0</v>
      </c>
      <c r="E40" s="113">
        <v>0</v>
      </c>
      <c r="F40" s="113">
        <v>0</v>
      </c>
      <c r="G40" s="113">
        <v>1</v>
      </c>
      <c r="H40" s="113">
        <v>75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7</v>
      </c>
      <c r="V40" s="113">
        <v>1102</v>
      </c>
      <c r="W40" s="113">
        <v>1</v>
      </c>
      <c r="X40" s="113">
        <v>25</v>
      </c>
      <c r="Y40" s="113">
        <v>48</v>
      </c>
      <c r="Z40" s="113">
        <v>4</v>
      </c>
      <c r="AA40" s="113">
        <v>2</v>
      </c>
      <c r="AB40" s="113">
        <v>2</v>
      </c>
      <c r="AC40" s="113">
        <v>1</v>
      </c>
      <c r="AD40" s="113">
        <v>0</v>
      </c>
      <c r="AE40" s="113">
        <v>0</v>
      </c>
      <c r="AF40" s="113">
        <v>0</v>
      </c>
      <c r="AG40" s="113">
        <v>0</v>
      </c>
      <c r="AH40" s="120">
        <v>0</v>
      </c>
    </row>
    <row r="41" spans="1:34" ht="15.75" customHeight="1">
      <c r="A41" s="67">
        <v>31</v>
      </c>
      <c r="B41" s="61" t="s">
        <v>231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1</v>
      </c>
      <c r="T41" s="113">
        <v>15</v>
      </c>
      <c r="U41" s="113">
        <v>1</v>
      </c>
      <c r="V41" s="113">
        <v>18</v>
      </c>
      <c r="W41" s="113">
        <v>0</v>
      </c>
      <c r="X41" s="113">
        <v>0</v>
      </c>
      <c r="Y41" s="113">
        <v>12</v>
      </c>
      <c r="Z41" s="113">
        <v>2</v>
      </c>
      <c r="AA41" s="113">
        <v>2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20">
        <v>0</v>
      </c>
    </row>
    <row r="42" spans="1:34" ht="15.75" customHeight="1">
      <c r="A42" s="67">
        <v>32</v>
      </c>
      <c r="B42" s="64" t="s">
        <v>232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1</v>
      </c>
      <c r="T42" s="113">
        <v>135</v>
      </c>
      <c r="U42" s="113">
        <v>2</v>
      </c>
      <c r="V42" s="113">
        <v>79</v>
      </c>
      <c r="W42" s="113">
        <v>1</v>
      </c>
      <c r="X42" s="113">
        <v>76</v>
      </c>
      <c r="Y42" s="113">
        <v>66</v>
      </c>
      <c r="Z42" s="113">
        <v>2</v>
      </c>
      <c r="AA42" s="113">
        <v>1</v>
      </c>
      <c r="AB42" s="113">
        <v>1</v>
      </c>
      <c r="AC42" s="113">
        <v>1</v>
      </c>
      <c r="AD42" s="113">
        <v>1</v>
      </c>
      <c r="AE42" s="113">
        <v>0</v>
      </c>
      <c r="AF42" s="113">
        <v>0</v>
      </c>
      <c r="AG42" s="113">
        <v>0</v>
      </c>
      <c r="AH42" s="120">
        <v>0</v>
      </c>
    </row>
    <row r="43" spans="1:35" ht="15.75" customHeight="1">
      <c r="A43" s="67">
        <v>33</v>
      </c>
      <c r="B43" s="61" t="s">
        <v>233</v>
      </c>
      <c r="C43" s="113">
        <v>0</v>
      </c>
      <c r="D43" s="113">
        <v>0</v>
      </c>
      <c r="E43" s="113">
        <v>0</v>
      </c>
      <c r="F43" s="113">
        <v>0</v>
      </c>
      <c r="G43" s="113">
        <v>1</v>
      </c>
      <c r="H43" s="113">
        <v>88</v>
      </c>
      <c r="I43" s="113">
        <v>0</v>
      </c>
      <c r="J43" s="113">
        <v>0</v>
      </c>
      <c r="K43" s="113">
        <v>0</v>
      </c>
      <c r="L43" s="113">
        <v>0</v>
      </c>
      <c r="M43" s="113">
        <v>1</v>
      </c>
      <c r="N43" s="113">
        <v>35</v>
      </c>
      <c r="O43" s="113">
        <v>0</v>
      </c>
      <c r="P43" s="113">
        <v>0</v>
      </c>
      <c r="Q43" s="113">
        <v>0</v>
      </c>
      <c r="R43" s="113">
        <v>0</v>
      </c>
      <c r="S43" s="113">
        <v>1</v>
      </c>
      <c r="T43" s="113">
        <v>83</v>
      </c>
      <c r="U43" s="113">
        <v>1</v>
      </c>
      <c r="V43" s="113">
        <v>647</v>
      </c>
      <c r="W43" s="113">
        <v>0</v>
      </c>
      <c r="X43" s="113">
        <v>0</v>
      </c>
      <c r="Y43" s="113">
        <v>114</v>
      </c>
      <c r="Z43" s="113">
        <v>4</v>
      </c>
      <c r="AA43" s="113">
        <v>1</v>
      </c>
      <c r="AB43" s="113">
        <v>2</v>
      </c>
      <c r="AC43" s="113">
        <v>1</v>
      </c>
      <c r="AD43" s="113">
        <v>1</v>
      </c>
      <c r="AE43" s="113">
        <v>0</v>
      </c>
      <c r="AF43" s="113">
        <v>0</v>
      </c>
      <c r="AG43" s="113">
        <v>1</v>
      </c>
      <c r="AH43" s="120">
        <v>21</v>
      </c>
      <c r="AI43" s="30" t="s">
        <v>193</v>
      </c>
    </row>
    <row r="44" spans="1:34" ht="15.75" customHeight="1">
      <c r="A44" s="67">
        <v>34</v>
      </c>
      <c r="B44" s="61" t="s">
        <v>234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1</v>
      </c>
      <c r="T44" s="113">
        <v>171</v>
      </c>
      <c r="U44" s="113">
        <v>2</v>
      </c>
      <c r="V44" s="113">
        <v>476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2</v>
      </c>
      <c r="AH44" s="114">
        <v>963</v>
      </c>
    </row>
    <row r="45" spans="1:34" ht="15.75" customHeight="1">
      <c r="A45" s="67">
        <v>35</v>
      </c>
      <c r="B45" s="61" t="s">
        <v>235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1</v>
      </c>
      <c r="T45" s="113">
        <v>194</v>
      </c>
      <c r="U45" s="113">
        <v>1</v>
      </c>
      <c r="V45" s="113">
        <v>122</v>
      </c>
      <c r="W45" s="113">
        <v>0</v>
      </c>
      <c r="X45" s="113">
        <v>0</v>
      </c>
      <c r="Y45" s="113">
        <v>109</v>
      </c>
      <c r="Z45" s="113">
        <v>1</v>
      </c>
      <c r="AA45" s="113">
        <v>0</v>
      </c>
      <c r="AB45" s="113">
        <v>1</v>
      </c>
      <c r="AC45" s="113">
        <v>0</v>
      </c>
      <c r="AD45" s="113">
        <v>0</v>
      </c>
      <c r="AE45" s="113">
        <v>0</v>
      </c>
      <c r="AF45" s="113">
        <v>0</v>
      </c>
      <c r="AG45" s="113">
        <v>2</v>
      </c>
      <c r="AH45" s="114">
        <v>1361</v>
      </c>
    </row>
    <row r="46" spans="1:34" ht="15.75" customHeight="1">
      <c r="A46" s="67">
        <v>36</v>
      </c>
      <c r="B46" s="61" t="s">
        <v>236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1</v>
      </c>
      <c r="T46" s="113">
        <v>294</v>
      </c>
      <c r="U46" s="113">
        <v>2</v>
      </c>
      <c r="V46" s="113">
        <v>894</v>
      </c>
      <c r="W46" s="113">
        <v>0</v>
      </c>
      <c r="X46" s="113">
        <v>0</v>
      </c>
      <c r="Y46" s="113">
        <v>24</v>
      </c>
      <c r="Z46" s="113">
        <v>2</v>
      </c>
      <c r="AA46" s="113">
        <v>2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2</v>
      </c>
      <c r="AH46" s="114">
        <v>1027</v>
      </c>
    </row>
    <row r="47" spans="1:34" ht="15.75" customHeight="1">
      <c r="A47" s="67">
        <v>37</v>
      </c>
      <c r="B47" s="61" t="s">
        <v>237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1</v>
      </c>
      <c r="T47" s="113">
        <v>120</v>
      </c>
      <c r="U47" s="113">
        <v>1</v>
      </c>
      <c r="V47" s="113">
        <v>177</v>
      </c>
      <c r="W47" s="113">
        <v>0</v>
      </c>
      <c r="X47" s="113">
        <v>0</v>
      </c>
      <c r="Y47" s="113">
        <v>0</v>
      </c>
      <c r="Z47" s="113">
        <v>2</v>
      </c>
      <c r="AA47" s="113">
        <v>2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2</v>
      </c>
      <c r="AH47" s="114">
        <v>1389</v>
      </c>
    </row>
    <row r="48" spans="1:34" ht="15.75" customHeight="1">
      <c r="A48" s="67">
        <v>38</v>
      </c>
      <c r="B48" s="61" t="s">
        <v>238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1</v>
      </c>
      <c r="T48" s="113">
        <v>193</v>
      </c>
      <c r="U48" s="113">
        <v>1</v>
      </c>
      <c r="V48" s="113">
        <v>41</v>
      </c>
      <c r="W48" s="113">
        <v>1</v>
      </c>
      <c r="X48" s="113">
        <v>5</v>
      </c>
      <c r="Y48" s="113">
        <v>0</v>
      </c>
      <c r="Z48" s="113">
        <v>1</v>
      </c>
      <c r="AA48" s="113">
        <v>1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2</v>
      </c>
      <c r="AH48" s="114">
        <v>1280</v>
      </c>
    </row>
    <row r="49" spans="1:34" ht="15.75" customHeight="1">
      <c r="A49" s="67">
        <v>39</v>
      </c>
      <c r="B49" s="61" t="s">
        <v>239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1</v>
      </c>
      <c r="T49" s="113">
        <v>251</v>
      </c>
      <c r="U49" s="113">
        <v>1</v>
      </c>
      <c r="V49" s="113">
        <v>157</v>
      </c>
      <c r="W49" s="113">
        <v>0</v>
      </c>
      <c r="X49" s="113">
        <v>0</v>
      </c>
      <c r="Y49" s="113">
        <v>0</v>
      </c>
      <c r="Z49" s="113">
        <v>3</v>
      </c>
      <c r="AA49" s="113">
        <v>2</v>
      </c>
      <c r="AB49" s="113">
        <v>1</v>
      </c>
      <c r="AC49" s="113">
        <v>1</v>
      </c>
      <c r="AD49" s="113">
        <v>0</v>
      </c>
      <c r="AE49" s="113">
        <v>0</v>
      </c>
      <c r="AF49" s="113">
        <v>0</v>
      </c>
      <c r="AG49" s="113">
        <v>2</v>
      </c>
      <c r="AH49" s="114">
        <v>1530</v>
      </c>
    </row>
    <row r="50" spans="1:34" ht="15.75" customHeight="1">
      <c r="A50" s="67">
        <v>40</v>
      </c>
      <c r="B50" s="61" t="s">
        <v>240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1</v>
      </c>
      <c r="T50" s="113">
        <v>106</v>
      </c>
      <c r="U50" s="113">
        <v>1</v>
      </c>
      <c r="V50" s="113">
        <v>166</v>
      </c>
      <c r="W50" s="113">
        <v>0</v>
      </c>
      <c r="X50" s="113">
        <v>0</v>
      </c>
      <c r="Y50" s="113">
        <v>0</v>
      </c>
      <c r="Z50" s="113">
        <v>2</v>
      </c>
      <c r="AA50" s="113">
        <v>2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2</v>
      </c>
      <c r="AH50" s="114">
        <v>1672</v>
      </c>
    </row>
    <row r="51" spans="1:34" ht="15.75" customHeight="1">
      <c r="A51" s="67">
        <v>41</v>
      </c>
      <c r="B51" s="61" t="s">
        <v>241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1</v>
      </c>
      <c r="T51" s="113">
        <v>143</v>
      </c>
      <c r="U51" s="113">
        <v>1</v>
      </c>
      <c r="V51" s="113">
        <v>100</v>
      </c>
      <c r="W51" s="113">
        <v>0</v>
      </c>
      <c r="X51" s="113">
        <v>0</v>
      </c>
      <c r="Y51" s="113">
        <v>97</v>
      </c>
      <c r="Z51" s="113">
        <v>1</v>
      </c>
      <c r="AA51" s="113">
        <v>0</v>
      </c>
      <c r="AB51" s="113">
        <v>1</v>
      </c>
      <c r="AC51" s="113">
        <v>0</v>
      </c>
      <c r="AD51" s="113">
        <v>0</v>
      </c>
      <c r="AE51" s="113">
        <v>0</v>
      </c>
      <c r="AF51" s="113">
        <v>0</v>
      </c>
      <c r="AG51" s="113">
        <v>2</v>
      </c>
      <c r="AH51" s="114">
        <v>1454</v>
      </c>
    </row>
    <row r="52" spans="1:34" ht="15.75" customHeight="1" thickBot="1">
      <c r="A52" s="68">
        <v>42</v>
      </c>
      <c r="B52" s="69" t="s">
        <v>242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1</v>
      </c>
      <c r="T52" s="141">
        <v>180</v>
      </c>
      <c r="U52" s="141">
        <v>2</v>
      </c>
      <c r="V52" s="141">
        <v>291</v>
      </c>
      <c r="W52" s="141">
        <v>0</v>
      </c>
      <c r="X52" s="141">
        <v>0</v>
      </c>
      <c r="Y52" s="141">
        <v>0</v>
      </c>
      <c r="Z52" s="141">
        <v>1</v>
      </c>
      <c r="AA52" s="141">
        <v>1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2</v>
      </c>
      <c r="AH52" s="142">
        <v>1816</v>
      </c>
    </row>
    <row r="53" spans="1:34" ht="15.75" customHeight="1" thickBot="1">
      <c r="A53" s="256" t="s">
        <v>243</v>
      </c>
      <c r="B53" s="257"/>
      <c r="C53" s="143">
        <f>SUM(C11:C52)</f>
        <v>0</v>
      </c>
      <c r="D53" s="143">
        <f aca="true" t="shared" si="0" ref="D53:AH53">SUM(D11:D52)</f>
        <v>0</v>
      </c>
      <c r="E53" s="143">
        <f t="shared" si="0"/>
        <v>0</v>
      </c>
      <c r="F53" s="143">
        <f t="shared" si="0"/>
        <v>0</v>
      </c>
      <c r="G53" s="143">
        <f t="shared" si="0"/>
        <v>2</v>
      </c>
      <c r="H53" s="143">
        <f t="shared" si="0"/>
        <v>163</v>
      </c>
      <c r="I53" s="143">
        <f t="shared" si="0"/>
        <v>0</v>
      </c>
      <c r="J53" s="143">
        <f t="shared" si="0"/>
        <v>0</v>
      </c>
      <c r="K53" s="143">
        <f t="shared" si="0"/>
        <v>0</v>
      </c>
      <c r="L53" s="143">
        <f t="shared" si="0"/>
        <v>0</v>
      </c>
      <c r="M53" s="143">
        <f t="shared" si="0"/>
        <v>2</v>
      </c>
      <c r="N53" s="143">
        <f t="shared" si="0"/>
        <v>40</v>
      </c>
      <c r="O53" s="143">
        <f t="shared" si="0"/>
        <v>0</v>
      </c>
      <c r="P53" s="143">
        <f t="shared" si="0"/>
        <v>0</v>
      </c>
      <c r="Q53" s="143">
        <f t="shared" si="0"/>
        <v>0</v>
      </c>
      <c r="R53" s="143">
        <f t="shared" si="0"/>
        <v>0</v>
      </c>
      <c r="S53" s="143">
        <f t="shared" si="0"/>
        <v>37</v>
      </c>
      <c r="T53" s="143">
        <f t="shared" si="0"/>
        <v>3518</v>
      </c>
      <c r="U53" s="143">
        <f t="shared" si="0"/>
        <v>125</v>
      </c>
      <c r="V53" s="143">
        <f t="shared" si="0"/>
        <v>11151</v>
      </c>
      <c r="W53" s="143">
        <f t="shared" si="0"/>
        <v>21</v>
      </c>
      <c r="X53" s="143">
        <f t="shared" si="0"/>
        <v>901</v>
      </c>
      <c r="Y53" s="143">
        <f t="shared" si="0"/>
        <v>2543</v>
      </c>
      <c r="Z53" s="143">
        <f t="shared" si="0"/>
        <v>86</v>
      </c>
      <c r="AA53" s="143">
        <f t="shared" si="0"/>
        <v>60</v>
      </c>
      <c r="AB53" s="143">
        <f t="shared" si="0"/>
        <v>18</v>
      </c>
      <c r="AC53" s="143">
        <f t="shared" si="0"/>
        <v>9</v>
      </c>
      <c r="AD53" s="143">
        <f t="shared" si="0"/>
        <v>8</v>
      </c>
      <c r="AE53" s="143">
        <f t="shared" si="0"/>
        <v>0</v>
      </c>
      <c r="AF53" s="143">
        <f t="shared" si="0"/>
        <v>0</v>
      </c>
      <c r="AG53" s="143">
        <f t="shared" si="0"/>
        <v>32</v>
      </c>
      <c r="AH53" s="162">
        <f t="shared" si="0"/>
        <v>12768</v>
      </c>
    </row>
    <row r="56" spans="2:19" ht="15.75">
      <c r="B56" s="279" t="s">
        <v>130</v>
      </c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46"/>
      <c r="N56" s="246"/>
      <c r="O56" s="246"/>
      <c r="P56" s="246"/>
      <c r="Q56" s="246"/>
      <c r="R56" s="246"/>
      <c r="S56" s="246"/>
    </row>
    <row r="59" spans="2:12" ht="12.75">
      <c r="B59" s="276" t="s">
        <v>197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</row>
  </sheetData>
  <sheetProtection/>
  <mergeCells count="52">
    <mergeCell ref="B56:S56"/>
    <mergeCell ref="Y7:AD7"/>
    <mergeCell ref="A2:AD3"/>
    <mergeCell ref="A4:AC4"/>
    <mergeCell ref="S7:T7"/>
    <mergeCell ref="U7:V7"/>
    <mergeCell ref="W7:X7"/>
    <mergeCell ref="C6:R6"/>
    <mergeCell ref="M7:N7"/>
    <mergeCell ref="O7:P7"/>
    <mergeCell ref="S6:AH6"/>
    <mergeCell ref="A6:A9"/>
    <mergeCell ref="G8:G9"/>
    <mergeCell ref="H8:H9"/>
    <mergeCell ref="I8:I9"/>
    <mergeCell ref="C8:C9"/>
    <mergeCell ref="D8:D9"/>
    <mergeCell ref="E8:E9"/>
    <mergeCell ref="F8:F9"/>
    <mergeCell ref="R8:R9"/>
    <mergeCell ref="B59:L59"/>
    <mergeCell ref="B6:B9"/>
    <mergeCell ref="C7:D7"/>
    <mergeCell ref="E7:F7"/>
    <mergeCell ref="G7:H7"/>
    <mergeCell ref="I7:J7"/>
    <mergeCell ref="K8:K9"/>
    <mergeCell ref="K7:L7"/>
    <mergeCell ref="L8:L9"/>
    <mergeCell ref="A53:B53"/>
    <mergeCell ref="M8:M9"/>
    <mergeCell ref="J8:J9"/>
    <mergeCell ref="Q7:R7"/>
    <mergeCell ref="N8:N9"/>
    <mergeCell ref="P8:P9"/>
    <mergeCell ref="Q8:Q9"/>
    <mergeCell ref="O8:O9"/>
    <mergeCell ref="AG7:AH7"/>
    <mergeCell ref="AE8:AE9"/>
    <mergeCell ref="AF8:AF9"/>
    <mergeCell ref="AG8:AG9"/>
    <mergeCell ref="AH8:AH9"/>
    <mergeCell ref="AA8:AD8"/>
    <mergeCell ref="Y8:Y9"/>
    <mergeCell ref="S8:S9"/>
    <mergeCell ref="AE7:AF7"/>
    <mergeCell ref="X8:X9"/>
    <mergeCell ref="Z8:Z9"/>
    <mergeCell ref="T8:T9"/>
    <mergeCell ref="U8:U9"/>
    <mergeCell ref="V8:V9"/>
    <mergeCell ref="W8:W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S56"/>
  <sheetViews>
    <sheetView view="pageBreakPreview" zoomScale="75" zoomScaleNormal="75" zoomScaleSheetLayoutView="75" zoomScalePageLayoutView="0" workbookViewId="0" topLeftCell="A19">
      <selection activeCell="H39" sqref="H39"/>
    </sheetView>
  </sheetViews>
  <sheetFormatPr defaultColWidth="9.00390625" defaultRowHeight="12.75"/>
  <cols>
    <col min="1" max="1" width="5.375" style="0" customWidth="1"/>
    <col min="2" max="2" width="26.875" style="0" customWidth="1"/>
    <col min="3" max="3" width="6.25390625" style="0" customWidth="1"/>
    <col min="4" max="4" width="6.625" style="0" customWidth="1"/>
    <col min="5" max="5" width="13.875" style="0" customWidth="1"/>
    <col min="6" max="6" width="6.75390625" style="0" customWidth="1"/>
    <col min="7" max="7" width="7.875" style="0" customWidth="1"/>
    <col min="8" max="8" width="7.625" style="0" customWidth="1"/>
    <col min="10" max="10" width="6.125" style="0" customWidth="1"/>
    <col min="11" max="11" width="8.25390625" style="0" customWidth="1"/>
    <col min="12" max="12" width="7.125" style="0" customWidth="1"/>
    <col min="13" max="13" width="9.25390625" style="0" customWidth="1"/>
    <col min="14" max="14" width="7.75390625" style="0" customWidth="1"/>
    <col min="15" max="15" width="7.375" style="0" customWidth="1"/>
    <col min="16" max="16" width="7.875" style="0" customWidth="1"/>
    <col min="17" max="17" width="7.125" style="0" customWidth="1"/>
  </cols>
  <sheetData>
    <row r="1" spans="1:19" ht="15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31" t="s">
        <v>168</v>
      </c>
      <c r="P1" s="331"/>
      <c r="Q1" s="331"/>
      <c r="R1" s="1"/>
      <c r="S1" s="1"/>
    </row>
    <row r="2" spans="1:19" ht="18.75">
      <c r="A2" s="321" t="s">
        <v>156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1"/>
      <c r="S2" s="1"/>
    </row>
    <row r="3" spans="1:19" ht="56.25" customHeight="1">
      <c r="A3" s="320" t="s">
        <v>24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1"/>
      <c r="S3" s="1"/>
    </row>
    <row r="4" spans="1:19" ht="19.5" thickBot="1">
      <c r="A4" s="334" t="s">
        <v>177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1"/>
      <c r="S4" s="1"/>
    </row>
    <row r="5" spans="1:19" ht="82.5" customHeight="1" thickBot="1">
      <c r="A5" s="324" t="s">
        <v>116</v>
      </c>
      <c r="B5" s="322" t="s">
        <v>120</v>
      </c>
      <c r="C5" s="329" t="s">
        <v>68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30"/>
      <c r="O5" s="326" t="s">
        <v>83</v>
      </c>
      <c r="P5" s="327"/>
      <c r="Q5" s="328"/>
      <c r="R5" s="1"/>
      <c r="S5" s="1"/>
    </row>
    <row r="6" spans="1:19" ht="179.25" customHeight="1" thickBot="1">
      <c r="A6" s="325"/>
      <c r="B6" s="323"/>
      <c r="C6" s="38" t="s">
        <v>84</v>
      </c>
      <c r="D6" s="39" t="s">
        <v>85</v>
      </c>
      <c r="E6" s="39" t="s">
        <v>104</v>
      </c>
      <c r="F6" s="39" t="s">
        <v>105</v>
      </c>
      <c r="G6" s="39" t="s">
        <v>86</v>
      </c>
      <c r="H6" s="39" t="s">
        <v>106</v>
      </c>
      <c r="I6" s="39" t="s">
        <v>107</v>
      </c>
      <c r="J6" s="39" t="s">
        <v>121</v>
      </c>
      <c r="K6" s="42" t="s">
        <v>176</v>
      </c>
      <c r="L6" s="42" t="s">
        <v>184</v>
      </c>
      <c r="M6" s="42" t="s">
        <v>191</v>
      </c>
      <c r="N6" s="42" t="s">
        <v>108</v>
      </c>
      <c r="O6" s="43" t="s">
        <v>87</v>
      </c>
      <c r="P6" s="40" t="s">
        <v>88</v>
      </c>
      <c r="Q6" s="41" t="s">
        <v>89</v>
      </c>
      <c r="S6" s="19"/>
    </row>
    <row r="7" spans="1:19" ht="15" thickBot="1">
      <c r="A7" s="100">
        <v>1</v>
      </c>
      <c r="B7" s="101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81">
        <v>17</v>
      </c>
      <c r="R7" s="20"/>
      <c r="S7" s="20"/>
    </row>
    <row r="8" spans="1:19" ht="18" customHeight="1">
      <c r="A8" s="98">
        <v>1</v>
      </c>
      <c r="B8" s="99" t="s">
        <v>199</v>
      </c>
      <c r="C8" s="118">
        <v>0</v>
      </c>
      <c r="D8" s="118">
        <v>6</v>
      </c>
      <c r="E8" s="118">
        <v>0</v>
      </c>
      <c r="F8" s="118">
        <v>0</v>
      </c>
      <c r="G8" s="118">
        <v>119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4</v>
      </c>
      <c r="Q8" s="119">
        <v>5</v>
      </c>
      <c r="R8" s="21"/>
      <c r="S8" s="19"/>
    </row>
    <row r="9" spans="1:19" ht="18" customHeight="1">
      <c r="A9" s="67">
        <v>2</v>
      </c>
      <c r="B9" s="61" t="s">
        <v>200</v>
      </c>
      <c r="C9" s="60">
        <v>11</v>
      </c>
      <c r="D9" s="60">
        <v>0</v>
      </c>
      <c r="E9" s="60">
        <v>0</v>
      </c>
      <c r="F9" s="60">
        <v>0</v>
      </c>
      <c r="G9" s="60">
        <v>32</v>
      </c>
      <c r="H9" s="60">
        <v>0</v>
      </c>
      <c r="I9" s="60">
        <v>0</v>
      </c>
      <c r="J9" s="60">
        <v>4</v>
      </c>
      <c r="K9" s="60">
        <v>172</v>
      </c>
      <c r="L9" s="60">
        <v>29</v>
      </c>
      <c r="M9" s="60">
        <v>0</v>
      </c>
      <c r="N9" s="60">
        <v>0</v>
      </c>
      <c r="O9" s="60">
        <v>0</v>
      </c>
      <c r="P9" s="60">
        <v>0</v>
      </c>
      <c r="Q9" s="103">
        <v>10</v>
      </c>
      <c r="R9" s="1"/>
      <c r="S9" s="1"/>
    </row>
    <row r="10" spans="1:17" ht="18" customHeight="1">
      <c r="A10" s="67">
        <v>3</v>
      </c>
      <c r="B10" s="61" t="s">
        <v>204</v>
      </c>
      <c r="C10" s="120">
        <v>2</v>
      </c>
      <c r="D10" s="120">
        <v>0</v>
      </c>
      <c r="E10" s="120">
        <v>0</v>
      </c>
      <c r="F10" s="120">
        <v>0</v>
      </c>
      <c r="G10" s="120">
        <v>12</v>
      </c>
      <c r="H10" s="120">
        <v>0</v>
      </c>
      <c r="I10" s="120">
        <v>0</v>
      </c>
      <c r="J10" s="120">
        <v>4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2</v>
      </c>
      <c r="Q10" s="121">
        <v>5</v>
      </c>
    </row>
    <row r="11" spans="1:17" ht="18" customHeight="1">
      <c r="A11" s="67">
        <v>4</v>
      </c>
      <c r="B11" s="61" t="s">
        <v>205</v>
      </c>
      <c r="C11" s="120">
        <v>0</v>
      </c>
      <c r="D11" s="120">
        <v>17</v>
      </c>
      <c r="E11" s="120">
        <v>0</v>
      </c>
      <c r="F11" s="120">
        <v>0</v>
      </c>
      <c r="G11" s="120">
        <v>141</v>
      </c>
      <c r="H11" s="120">
        <v>0</v>
      </c>
      <c r="I11" s="120">
        <v>0</v>
      </c>
      <c r="J11" s="120">
        <v>54</v>
      </c>
      <c r="K11" s="120">
        <v>17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1">
        <v>8</v>
      </c>
    </row>
    <row r="12" spans="1:17" ht="18" customHeight="1">
      <c r="A12" s="67">
        <v>5</v>
      </c>
      <c r="B12" s="61" t="s">
        <v>206</v>
      </c>
      <c r="C12" s="120">
        <v>0</v>
      </c>
      <c r="D12" s="120">
        <v>0</v>
      </c>
      <c r="E12" s="120">
        <v>0</v>
      </c>
      <c r="F12" s="120">
        <v>0</v>
      </c>
      <c r="G12" s="120">
        <v>25</v>
      </c>
      <c r="H12" s="120">
        <v>0</v>
      </c>
      <c r="I12" s="120">
        <v>0</v>
      </c>
      <c r="J12" s="120">
        <v>0</v>
      </c>
      <c r="K12" s="120">
        <v>0</v>
      </c>
      <c r="L12" s="120">
        <v>1</v>
      </c>
      <c r="M12" s="120">
        <v>0</v>
      </c>
      <c r="N12" s="120">
        <v>0</v>
      </c>
      <c r="O12" s="120">
        <v>0</v>
      </c>
      <c r="P12" s="120">
        <v>0</v>
      </c>
      <c r="Q12" s="121">
        <v>12</v>
      </c>
    </row>
    <row r="13" spans="1:17" ht="18" customHeight="1">
      <c r="A13" s="67">
        <v>6</v>
      </c>
      <c r="B13" s="61" t="s">
        <v>207</v>
      </c>
      <c r="C13" s="120">
        <v>0</v>
      </c>
      <c r="D13" s="120">
        <v>0</v>
      </c>
      <c r="E13" s="120">
        <v>0</v>
      </c>
      <c r="F13" s="120">
        <v>0</v>
      </c>
      <c r="G13" s="120">
        <v>60</v>
      </c>
      <c r="H13" s="120">
        <v>0</v>
      </c>
      <c r="I13" s="120">
        <v>0</v>
      </c>
      <c r="J13" s="120">
        <v>0</v>
      </c>
      <c r="K13" s="120">
        <v>4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1">
        <v>25</v>
      </c>
    </row>
    <row r="14" spans="1:17" ht="18" customHeight="1">
      <c r="A14" s="67">
        <v>7</v>
      </c>
      <c r="B14" s="61" t="s">
        <v>208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3</v>
      </c>
      <c r="Q14" s="121">
        <v>24</v>
      </c>
    </row>
    <row r="15" spans="1:17" ht="18" customHeight="1">
      <c r="A15" s="67">
        <v>8</v>
      </c>
      <c r="B15" s="61" t="s">
        <v>209</v>
      </c>
      <c r="C15" s="120">
        <v>0</v>
      </c>
      <c r="D15" s="120">
        <v>24</v>
      </c>
      <c r="E15" s="120">
        <v>0</v>
      </c>
      <c r="F15" s="120">
        <v>0</v>
      </c>
      <c r="G15" s="120">
        <v>34</v>
      </c>
      <c r="H15" s="120">
        <v>0</v>
      </c>
      <c r="I15" s="120">
        <v>0</v>
      </c>
      <c r="J15" s="120">
        <v>0</v>
      </c>
      <c r="K15" s="120">
        <v>1</v>
      </c>
      <c r="L15" s="120">
        <v>0</v>
      </c>
      <c r="M15" s="120">
        <v>0</v>
      </c>
      <c r="N15" s="120">
        <v>0</v>
      </c>
      <c r="O15" s="120">
        <v>0</v>
      </c>
      <c r="P15" s="120">
        <v>2</v>
      </c>
      <c r="Q15" s="121">
        <v>20</v>
      </c>
    </row>
    <row r="16" spans="1:17" ht="18" customHeight="1">
      <c r="A16" s="67">
        <v>9</v>
      </c>
      <c r="B16" s="61" t="s">
        <v>210</v>
      </c>
      <c r="C16" s="120">
        <v>0</v>
      </c>
      <c r="D16" s="120">
        <v>0</v>
      </c>
      <c r="E16" s="120">
        <v>0</v>
      </c>
      <c r="F16" s="120">
        <v>0</v>
      </c>
      <c r="G16" s="120">
        <v>59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1">
        <v>8</v>
      </c>
    </row>
    <row r="17" spans="1:17" ht="18" customHeight="1">
      <c r="A17" s="67">
        <v>10</v>
      </c>
      <c r="B17" s="61" t="s">
        <v>211</v>
      </c>
      <c r="C17" s="120">
        <v>0</v>
      </c>
      <c r="D17" s="120">
        <v>0</v>
      </c>
      <c r="E17" s="120">
        <v>0</v>
      </c>
      <c r="F17" s="120">
        <v>0</v>
      </c>
      <c r="G17" s="120">
        <v>72</v>
      </c>
      <c r="H17" s="120">
        <v>0</v>
      </c>
      <c r="I17" s="120">
        <v>0</v>
      </c>
      <c r="J17" s="120">
        <v>10</v>
      </c>
      <c r="K17" s="120">
        <v>3</v>
      </c>
      <c r="L17" s="120">
        <v>1</v>
      </c>
      <c r="M17" s="120">
        <v>0</v>
      </c>
      <c r="N17" s="120">
        <v>0</v>
      </c>
      <c r="O17" s="120">
        <v>0</v>
      </c>
      <c r="P17" s="120">
        <v>0</v>
      </c>
      <c r="Q17" s="121">
        <v>39</v>
      </c>
    </row>
    <row r="18" spans="1:17" ht="18" customHeight="1">
      <c r="A18" s="67">
        <v>11</v>
      </c>
      <c r="B18" s="61" t="s">
        <v>212</v>
      </c>
      <c r="C18" s="120">
        <v>0</v>
      </c>
      <c r="D18" s="120">
        <v>0</v>
      </c>
      <c r="E18" s="120">
        <v>0</v>
      </c>
      <c r="F18" s="120">
        <v>0</v>
      </c>
      <c r="G18" s="120">
        <v>13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1">
        <v>3</v>
      </c>
    </row>
    <row r="19" spans="1:17" ht="18" customHeight="1">
      <c r="A19" s="67">
        <v>12</v>
      </c>
      <c r="B19" s="61" t="s">
        <v>213</v>
      </c>
      <c r="C19" s="120">
        <v>1</v>
      </c>
      <c r="D19" s="120">
        <v>0</v>
      </c>
      <c r="E19" s="120">
        <v>0</v>
      </c>
      <c r="F19" s="120">
        <v>0</v>
      </c>
      <c r="G19" s="120">
        <v>135</v>
      </c>
      <c r="H19" s="120">
        <v>0</v>
      </c>
      <c r="I19" s="120">
        <v>0</v>
      </c>
      <c r="J19" s="120">
        <v>26</v>
      </c>
      <c r="K19" s="120">
        <v>12</v>
      </c>
      <c r="L19" s="120">
        <v>0</v>
      </c>
      <c r="M19" s="120">
        <v>0</v>
      </c>
      <c r="N19" s="120">
        <v>0</v>
      </c>
      <c r="O19" s="120">
        <v>2</v>
      </c>
      <c r="P19" s="120">
        <v>0</v>
      </c>
      <c r="Q19" s="121">
        <v>8</v>
      </c>
    </row>
    <row r="20" spans="1:17" ht="18" customHeight="1">
      <c r="A20" s="67">
        <v>13</v>
      </c>
      <c r="B20" s="61" t="s">
        <v>214</v>
      </c>
      <c r="C20" s="120">
        <v>0</v>
      </c>
      <c r="D20" s="120">
        <v>0</v>
      </c>
      <c r="E20" s="120">
        <v>0</v>
      </c>
      <c r="F20" s="120">
        <v>0</v>
      </c>
      <c r="G20" s="120">
        <v>11</v>
      </c>
      <c r="H20" s="120">
        <v>0</v>
      </c>
      <c r="I20" s="120">
        <v>2</v>
      </c>
      <c r="J20" s="120">
        <v>3</v>
      </c>
      <c r="K20" s="120">
        <v>6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1">
        <v>2</v>
      </c>
    </row>
    <row r="21" spans="1:17" ht="18" customHeight="1">
      <c r="A21" s="67">
        <v>14</v>
      </c>
      <c r="B21" s="61" t="s">
        <v>215</v>
      </c>
      <c r="C21" s="113">
        <v>0</v>
      </c>
      <c r="D21" s="113">
        <v>0</v>
      </c>
      <c r="E21" s="113">
        <v>0</v>
      </c>
      <c r="F21" s="113">
        <v>0</v>
      </c>
      <c r="G21" s="113">
        <v>132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14</v>
      </c>
      <c r="P21" s="113">
        <v>6</v>
      </c>
      <c r="Q21" s="114">
        <v>8</v>
      </c>
    </row>
    <row r="22" spans="1:17" ht="18" customHeight="1">
      <c r="A22" s="67">
        <v>15</v>
      </c>
      <c r="B22" s="61" t="s">
        <v>216</v>
      </c>
      <c r="C22" s="120">
        <v>0</v>
      </c>
      <c r="D22" s="120">
        <v>7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1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1">
        <v>36</v>
      </c>
    </row>
    <row r="23" spans="1:17" ht="18" customHeight="1">
      <c r="A23" s="67">
        <v>16</v>
      </c>
      <c r="B23" s="61" t="s">
        <v>217</v>
      </c>
      <c r="C23" s="120">
        <v>0</v>
      </c>
      <c r="D23" s="120">
        <v>0</v>
      </c>
      <c r="E23" s="120">
        <v>0</v>
      </c>
      <c r="F23" s="120">
        <v>0</v>
      </c>
      <c r="G23" s="120">
        <v>5</v>
      </c>
      <c r="H23" s="120">
        <v>0</v>
      </c>
      <c r="I23" s="120">
        <v>0</v>
      </c>
      <c r="J23" s="120">
        <v>0</v>
      </c>
      <c r="K23" s="120">
        <v>5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1">
        <v>3</v>
      </c>
    </row>
    <row r="24" spans="1:17" ht="18" customHeight="1">
      <c r="A24" s="67">
        <v>17</v>
      </c>
      <c r="B24" s="61" t="s">
        <v>218</v>
      </c>
      <c r="C24" s="120">
        <v>0</v>
      </c>
      <c r="D24" s="120">
        <v>0</v>
      </c>
      <c r="E24" s="120">
        <v>0</v>
      </c>
      <c r="F24" s="120">
        <v>0</v>
      </c>
      <c r="G24" s="120">
        <v>15</v>
      </c>
      <c r="H24" s="120">
        <v>0</v>
      </c>
      <c r="I24" s="120">
        <v>0</v>
      </c>
      <c r="J24" s="120">
        <v>44</v>
      </c>
      <c r="K24" s="120">
        <v>3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1">
        <v>5</v>
      </c>
    </row>
    <row r="25" spans="1:17" ht="18" customHeight="1">
      <c r="A25" s="67">
        <v>18</v>
      </c>
      <c r="B25" s="61" t="s">
        <v>219</v>
      </c>
      <c r="C25" s="120">
        <v>0</v>
      </c>
      <c r="D25" s="120">
        <v>44</v>
      </c>
      <c r="E25" s="120">
        <v>0</v>
      </c>
      <c r="F25" s="120">
        <v>0</v>
      </c>
      <c r="G25" s="120">
        <v>24</v>
      </c>
      <c r="H25" s="120">
        <v>0</v>
      </c>
      <c r="I25" s="120">
        <v>0</v>
      </c>
      <c r="J25" s="120">
        <v>11</v>
      </c>
      <c r="K25" s="120">
        <v>2</v>
      </c>
      <c r="L25" s="120">
        <v>0</v>
      </c>
      <c r="M25" s="120">
        <v>0</v>
      </c>
      <c r="N25" s="120">
        <v>0</v>
      </c>
      <c r="O25" s="120">
        <v>0</v>
      </c>
      <c r="P25" s="120">
        <v>3</v>
      </c>
      <c r="Q25" s="121">
        <v>12</v>
      </c>
    </row>
    <row r="26" spans="1:17" ht="18" customHeight="1">
      <c r="A26" s="67">
        <v>19</v>
      </c>
      <c r="B26" s="61" t="s">
        <v>220</v>
      </c>
      <c r="C26" s="120">
        <v>0</v>
      </c>
      <c r="D26" s="120">
        <v>0</v>
      </c>
      <c r="E26" s="120">
        <v>3</v>
      </c>
      <c r="F26" s="120">
        <v>0</v>
      </c>
      <c r="G26" s="120">
        <v>60</v>
      </c>
      <c r="H26" s="120">
        <v>0</v>
      </c>
      <c r="I26" s="120">
        <v>12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1">
        <v>5</v>
      </c>
    </row>
    <row r="27" spans="1:17" ht="18" customHeight="1">
      <c r="A27" s="67">
        <v>20</v>
      </c>
      <c r="B27" s="61" t="s">
        <v>221</v>
      </c>
      <c r="C27" s="120">
        <v>1</v>
      </c>
      <c r="D27" s="120">
        <v>0</v>
      </c>
      <c r="E27" s="120">
        <v>0</v>
      </c>
      <c r="F27" s="120">
        <v>0</v>
      </c>
      <c r="G27" s="120">
        <v>84</v>
      </c>
      <c r="H27" s="120">
        <v>0</v>
      </c>
      <c r="I27" s="120">
        <v>0</v>
      </c>
      <c r="J27" s="120">
        <v>0</v>
      </c>
      <c r="K27" s="120">
        <v>0</v>
      </c>
      <c r="L27" s="120">
        <v>1</v>
      </c>
      <c r="M27" s="120">
        <v>0</v>
      </c>
      <c r="N27" s="120">
        <v>0</v>
      </c>
      <c r="O27" s="120">
        <v>0</v>
      </c>
      <c r="P27" s="120">
        <v>0</v>
      </c>
      <c r="Q27" s="121">
        <v>4</v>
      </c>
    </row>
    <row r="28" spans="1:17" ht="18" customHeight="1">
      <c r="A28" s="67">
        <v>21</v>
      </c>
      <c r="B28" s="62" t="s">
        <v>222</v>
      </c>
      <c r="C28" s="120">
        <v>0</v>
      </c>
      <c r="D28" s="120">
        <v>0</v>
      </c>
      <c r="E28" s="120">
        <v>0</v>
      </c>
      <c r="F28" s="120">
        <v>0</v>
      </c>
      <c r="G28" s="120">
        <v>51</v>
      </c>
      <c r="H28" s="120">
        <v>0</v>
      </c>
      <c r="I28" s="120">
        <v>0</v>
      </c>
      <c r="J28" s="120">
        <v>0</v>
      </c>
      <c r="K28" s="120">
        <v>4</v>
      </c>
      <c r="L28" s="120">
        <v>1</v>
      </c>
      <c r="M28" s="120">
        <v>0</v>
      </c>
      <c r="N28" s="120">
        <v>0</v>
      </c>
      <c r="O28" s="120">
        <v>0</v>
      </c>
      <c r="P28" s="120">
        <v>4</v>
      </c>
      <c r="Q28" s="121">
        <v>8</v>
      </c>
    </row>
    <row r="29" spans="1:17" ht="18" customHeight="1">
      <c r="A29" s="67">
        <v>22</v>
      </c>
      <c r="B29" s="61" t="s">
        <v>223</v>
      </c>
      <c r="C29" s="120">
        <v>0</v>
      </c>
      <c r="D29" s="120">
        <v>0</v>
      </c>
      <c r="E29" s="120">
        <v>0</v>
      </c>
      <c r="F29" s="120">
        <v>0</v>
      </c>
      <c r="G29" s="120">
        <v>35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3</v>
      </c>
      <c r="P29" s="120">
        <v>0</v>
      </c>
      <c r="Q29" s="121">
        <v>37</v>
      </c>
    </row>
    <row r="30" spans="1:17" ht="18" customHeight="1">
      <c r="A30" s="67">
        <v>23</v>
      </c>
      <c r="B30" s="61" t="s">
        <v>224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11</v>
      </c>
      <c r="J30" s="120">
        <v>13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1">
        <v>1</v>
      </c>
    </row>
    <row r="31" spans="1:17" ht="18" customHeight="1">
      <c r="A31" s="67">
        <v>24</v>
      </c>
      <c r="B31" s="63" t="s">
        <v>246</v>
      </c>
      <c r="C31" s="120">
        <v>0</v>
      </c>
      <c r="D31" s="120">
        <v>0</v>
      </c>
      <c r="E31" s="120">
        <v>0</v>
      </c>
      <c r="F31" s="120">
        <v>0</v>
      </c>
      <c r="G31" s="120">
        <v>16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1">
        <v>21</v>
      </c>
    </row>
    <row r="32" spans="1:17" ht="18" customHeight="1">
      <c r="A32" s="67">
        <v>25</v>
      </c>
      <c r="B32" s="61" t="s">
        <v>225</v>
      </c>
      <c r="C32" s="120">
        <v>0</v>
      </c>
      <c r="D32" s="120">
        <v>0</v>
      </c>
      <c r="E32" s="120">
        <v>0</v>
      </c>
      <c r="F32" s="120">
        <v>0</v>
      </c>
      <c r="G32" s="120">
        <v>62</v>
      </c>
      <c r="H32" s="120">
        <v>0</v>
      </c>
      <c r="I32" s="120">
        <v>0</v>
      </c>
      <c r="J32" s="120">
        <v>10</v>
      </c>
      <c r="K32" s="120">
        <v>6</v>
      </c>
      <c r="L32" s="120">
        <v>0</v>
      </c>
      <c r="M32" s="120">
        <v>0</v>
      </c>
      <c r="N32" s="120">
        <v>0</v>
      </c>
      <c r="O32" s="120">
        <v>0</v>
      </c>
      <c r="P32" s="120">
        <v>1</v>
      </c>
      <c r="Q32" s="121">
        <v>12</v>
      </c>
    </row>
    <row r="33" spans="1:17" ht="18" customHeight="1">
      <c r="A33" s="67">
        <v>26</v>
      </c>
      <c r="B33" s="61" t="s">
        <v>226</v>
      </c>
      <c r="C33" s="120">
        <v>0</v>
      </c>
      <c r="D33" s="120">
        <v>0</v>
      </c>
      <c r="E33" s="120">
        <v>0</v>
      </c>
      <c r="F33" s="120">
        <v>0</v>
      </c>
      <c r="G33" s="120">
        <v>71</v>
      </c>
      <c r="H33" s="120">
        <v>0</v>
      </c>
      <c r="I33" s="120">
        <v>0</v>
      </c>
      <c r="J33" s="120">
        <v>6</v>
      </c>
      <c r="K33" s="120">
        <v>99</v>
      </c>
      <c r="L33" s="120">
        <v>2</v>
      </c>
      <c r="M33" s="120">
        <v>0</v>
      </c>
      <c r="N33" s="120">
        <v>0</v>
      </c>
      <c r="O33" s="120">
        <v>12</v>
      </c>
      <c r="P33" s="120">
        <v>12</v>
      </c>
      <c r="Q33" s="121">
        <v>33</v>
      </c>
    </row>
    <row r="34" spans="1:17" ht="18" customHeight="1">
      <c r="A34" s="67">
        <v>27</v>
      </c>
      <c r="B34" s="61" t="s">
        <v>227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1">
        <v>3</v>
      </c>
    </row>
    <row r="35" spans="1:17" ht="18" customHeight="1">
      <c r="A35" s="67">
        <v>28</v>
      </c>
      <c r="B35" s="61" t="s">
        <v>228</v>
      </c>
      <c r="C35" s="120">
        <v>0</v>
      </c>
      <c r="D35" s="120">
        <v>0</v>
      </c>
      <c r="E35" s="120">
        <v>0</v>
      </c>
      <c r="F35" s="120">
        <v>0</v>
      </c>
      <c r="G35" s="120">
        <v>160</v>
      </c>
      <c r="H35" s="120">
        <v>0</v>
      </c>
      <c r="I35" s="120">
        <v>0</v>
      </c>
      <c r="J35" s="120">
        <v>0</v>
      </c>
      <c r="K35" s="120">
        <v>14</v>
      </c>
      <c r="L35" s="120">
        <v>0</v>
      </c>
      <c r="M35" s="120">
        <v>0</v>
      </c>
      <c r="N35" s="120">
        <v>0</v>
      </c>
      <c r="O35" s="120">
        <v>2</v>
      </c>
      <c r="P35" s="120">
        <v>5</v>
      </c>
      <c r="Q35" s="121">
        <v>8</v>
      </c>
    </row>
    <row r="36" spans="1:17" ht="18" customHeight="1">
      <c r="A36" s="67">
        <v>29</v>
      </c>
      <c r="B36" s="61" t="s">
        <v>229</v>
      </c>
      <c r="C36" s="120">
        <v>0</v>
      </c>
      <c r="D36" s="120">
        <v>0</v>
      </c>
      <c r="E36" s="120">
        <v>0</v>
      </c>
      <c r="F36" s="120">
        <v>2</v>
      </c>
      <c r="G36" s="120">
        <v>398</v>
      </c>
      <c r="H36" s="120">
        <v>0</v>
      </c>
      <c r="I36" s="120">
        <v>16</v>
      </c>
      <c r="J36" s="120">
        <v>16</v>
      </c>
      <c r="K36" s="120">
        <v>89</v>
      </c>
      <c r="L36" s="120">
        <v>2</v>
      </c>
      <c r="M36" s="120">
        <v>0</v>
      </c>
      <c r="N36" s="120">
        <v>0</v>
      </c>
      <c r="O36" s="120">
        <v>2</v>
      </c>
      <c r="P36" s="120">
        <v>1</v>
      </c>
      <c r="Q36" s="121">
        <v>12</v>
      </c>
    </row>
    <row r="37" spans="1:17" ht="18" customHeight="1">
      <c r="A37" s="67">
        <v>30</v>
      </c>
      <c r="B37" s="61" t="s">
        <v>230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75</v>
      </c>
      <c r="J37" s="120">
        <v>0</v>
      </c>
      <c r="K37" s="120">
        <v>10</v>
      </c>
      <c r="L37" s="120">
        <v>0</v>
      </c>
      <c r="M37" s="120">
        <v>0</v>
      </c>
      <c r="N37" s="120">
        <v>0</v>
      </c>
      <c r="O37" s="120">
        <v>8</v>
      </c>
      <c r="P37" s="120">
        <v>0</v>
      </c>
      <c r="Q37" s="121">
        <v>7</v>
      </c>
    </row>
    <row r="38" spans="1:17" ht="18" customHeight="1">
      <c r="A38" s="67">
        <v>31</v>
      </c>
      <c r="B38" s="61" t="s">
        <v>231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40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1">
        <v>4</v>
      </c>
    </row>
    <row r="39" spans="1:17" ht="18" customHeight="1">
      <c r="A39" s="67">
        <v>32</v>
      </c>
      <c r="B39" s="64" t="s">
        <v>232</v>
      </c>
      <c r="C39" s="120">
        <v>0</v>
      </c>
      <c r="D39" s="120">
        <v>0</v>
      </c>
      <c r="E39" s="120">
        <v>0</v>
      </c>
      <c r="F39" s="120">
        <v>1</v>
      </c>
      <c r="G39" s="120">
        <v>127</v>
      </c>
      <c r="H39" s="120">
        <v>0</v>
      </c>
      <c r="I39" s="120">
        <v>0</v>
      </c>
      <c r="J39" s="120">
        <v>0</v>
      </c>
      <c r="K39" s="120">
        <v>11</v>
      </c>
      <c r="L39" s="120">
        <v>0</v>
      </c>
      <c r="M39" s="120">
        <v>0</v>
      </c>
      <c r="N39" s="120">
        <v>0</v>
      </c>
      <c r="O39" s="120">
        <v>2</v>
      </c>
      <c r="P39" s="120">
        <v>3</v>
      </c>
      <c r="Q39" s="121">
        <v>8</v>
      </c>
    </row>
    <row r="40" spans="1:17" ht="18" customHeight="1">
      <c r="A40" s="67">
        <v>33</v>
      </c>
      <c r="B40" s="61" t="s">
        <v>233</v>
      </c>
      <c r="C40" s="120">
        <v>0</v>
      </c>
      <c r="D40" s="120">
        <v>0</v>
      </c>
      <c r="E40" s="120">
        <v>0</v>
      </c>
      <c r="F40" s="120">
        <v>0</v>
      </c>
      <c r="G40" s="120">
        <v>248</v>
      </c>
      <c r="H40" s="120">
        <v>0</v>
      </c>
      <c r="I40" s="120">
        <v>88</v>
      </c>
      <c r="J40" s="120">
        <v>21</v>
      </c>
      <c r="K40" s="120">
        <v>13</v>
      </c>
      <c r="L40" s="120">
        <v>0</v>
      </c>
      <c r="M40" s="120">
        <v>0</v>
      </c>
      <c r="N40" s="120">
        <v>0</v>
      </c>
      <c r="O40" s="120">
        <v>3</v>
      </c>
      <c r="P40" s="120">
        <v>3</v>
      </c>
      <c r="Q40" s="121">
        <v>24</v>
      </c>
    </row>
    <row r="41" spans="1:17" ht="18" customHeight="1">
      <c r="A41" s="67">
        <v>34</v>
      </c>
      <c r="B41" s="61" t="s">
        <v>234</v>
      </c>
      <c r="C41" s="120">
        <v>0</v>
      </c>
      <c r="D41" s="120">
        <v>0</v>
      </c>
      <c r="E41" s="120">
        <v>0</v>
      </c>
      <c r="F41" s="120">
        <v>0</v>
      </c>
      <c r="G41" s="120">
        <v>77</v>
      </c>
      <c r="H41" s="120">
        <v>0</v>
      </c>
      <c r="I41" s="120">
        <v>0</v>
      </c>
      <c r="J41" s="120">
        <v>0</v>
      </c>
      <c r="K41" s="120">
        <v>306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1">
        <v>95</v>
      </c>
    </row>
    <row r="42" spans="1:17" ht="18" customHeight="1">
      <c r="A42" s="67">
        <v>35</v>
      </c>
      <c r="B42" s="61" t="s">
        <v>235</v>
      </c>
      <c r="C42" s="120">
        <v>0</v>
      </c>
      <c r="D42" s="120">
        <v>0</v>
      </c>
      <c r="E42" s="120">
        <v>0</v>
      </c>
      <c r="F42" s="120">
        <v>0</v>
      </c>
      <c r="G42" s="120">
        <v>54</v>
      </c>
      <c r="H42" s="120">
        <v>0</v>
      </c>
      <c r="I42" s="120">
        <v>0</v>
      </c>
      <c r="J42" s="120">
        <v>0</v>
      </c>
      <c r="K42" s="120">
        <v>105</v>
      </c>
      <c r="L42" s="120">
        <v>0</v>
      </c>
      <c r="M42" s="120">
        <v>0</v>
      </c>
      <c r="N42" s="120">
        <v>0</v>
      </c>
      <c r="O42" s="120">
        <v>1</v>
      </c>
      <c r="P42" s="120">
        <v>0</v>
      </c>
      <c r="Q42" s="121">
        <v>87</v>
      </c>
    </row>
    <row r="43" spans="1:17" ht="18" customHeight="1">
      <c r="A43" s="67">
        <v>36</v>
      </c>
      <c r="B43" s="61" t="s">
        <v>236</v>
      </c>
      <c r="C43" s="120">
        <v>0</v>
      </c>
      <c r="D43" s="120">
        <v>0</v>
      </c>
      <c r="E43" s="120">
        <v>0</v>
      </c>
      <c r="F43" s="120">
        <v>0</v>
      </c>
      <c r="G43" s="120">
        <v>47</v>
      </c>
      <c r="H43" s="120">
        <v>0</v>
      </c>
      <c r="I43" s="120">
        <v>0</v>
      </c>
      <c r="J43" s="120">
        <v>0</v>
      </c>
      <c r="K43" s="120">
        <v>170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1">
        <v>49</v>
      </c>
    </row>
    <row r="44" spans="1:17" ht="18" customHeight="1">
      <c r="A44" s="67">
        <v>37</v>
      </c>
      <c r="B44" s="61" t="s">
        <v>237</v>
      </c>
      <c r="C44" s="120">
        <v>0</v>
      </c>
      <c r="D44" s="120">
        <v>0</v>
      </c>
      <c r="E44" s="120">
        <v>0</v>
      </c>
      <c r="F44" s="120">
        <v>0</v>
      </c>
      <c r="G44" s="120">
        <v>5</v>
      </c>
      <c r="H44" s="120">
        <v>0</v>
      </c>
      <c r="I44" s="120">
        <v>0</v>
      </c>
      <c r="J44" s="120">
        <v>0</v>
      </c>
      <c r="K44" s="120">
        <v>360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1">
        <v>121</v>
      </c>
    </row>
    <row r="45" spans="1:17" ht="18" customHeight="1">
      <c r="A45" s="67">
        <v>38</v>
      </c>
      <c r="B45" s="61" t="s">
        <v>238</v>
      </c>
      <c r="C45" s="120">
        <v>0</v>
      </c>
      <c r="D45" s="120">
        <v>0</v>
      </c>
      <c r="E45" s="120">
        <v>0</v>
      </c>
      <c r="F45" s="120">
        <v>0</v>
      </c>
      <c r="G45" s="120">
        <v>61</v>
      </c>
      <c r="H45" s="120">
        <v>0</v>
      </c>
      <c r="I45" s="120">
        <v>0</v>
      </c>
      <c r="J45" s="120">
        <v>0</v>
      </c>
      <c r="K45" s="120">
        <v>128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1">
        <v>26</v>
      </c>
    </row>
    <row r="46" spans="1:17" ht="18" customHeight="1">
      <c r="A46" s="67">
        <v>39</v>
      </c>
      <c r="B46" s="61" t="s">
        <v>239</v>
      </c>
      <c r="C46" s="120">
        <v>0</v>
      </c>
      <c r="D46" s="120">
        <v>0</v>
      </c>
      <c r="E46" s="120">
        <v>0</v>
      </c>
      <c r="F46" s="120">
        <v>0</v>
      </c>
      <c r="G46" s="120">
        <v>98</v>
      </c>
      <c r="H46" s="120">
        <v>0</v>
      </c>
      <c r="I46" s="120">
        <v>0</v>
      </c>
      <c r="J46" s="120">
        <v>0</v>
      </c>
      <c r="K46" s="120">
        <v>245</v>
      </c>
      <c r="L46" s="120">
        <v>0</v>
      </c>
      <c r="M46" s="120">
        <v>0</v>
      </c>
      <c r="N46" s="120">
        <v>0</v>
      </c>
      <c r="O46" s="120">
        <v>3</v>
      </c>
      <c r="P46" s="120">
        <v>0</v>
      </c>
      <c r="Q46" s="121">
        <v>54</v>
      </c>
    </row>
    <row r="47" spans="1:17" ht="18" customHeight="1">
      <c r="A47" s="67">
        <v>40</v>
      </c>
      <c r="B47" s="61" t="s">
        <v>240</v>
      </c>
      <c r="C47" s="120">
        <v>0</v>
      </c>
      <c r="D47" s="120">
        <v>0</v>
      </c>
      <c r="E47" s="120">
        <v>0</v>
      </c>
      <c r="F47" s="120">
        <v>0</v>
      </c>
      <c r="G47" s="120">
        <v>66</v>
      </c>
      <c r="H47" s="120">
        <v>0</v>
      </c>
      <c r="I47" s="120">
        <v>0</v>
      </c>
      <c r="J47" s="120">
        <v>0</v>
      </c>
      <c r="K47" s="120">
        <v>66</v>
      </c>
      <c r="L47" s="120">
        <v>4</v>
      </c>
      <c r="M47" s="120">
        <v>0</v>
      </c>
      <c r="N47" s="120">
        <v>0</v>
      </c>
      <c r="O47" s="120">
        <v>2</v>
      </c>
      <c r="P47" s="120">
        <v>0</v>
      </c>
      <c r="Q47" s="121">
        <v>97</v>
      </c>
    </row>
    <row r="48" spans="1:17" ht="18" customHeight="1">
      <c r="A48" s="67">
        <v>41</v>
      </c>
      <c r="B48" s="61" t="s">
        <v>241</v>
      </c>
      <c r="C48" s="120">
        <v>0</v>
      </c>
      <c r="D48" s="120">
        <v>0</v>
      </c>
      <c r="E48" s="120">
        <v>0</v>
      </c>
      <c r="F48" s="120">
        <v>0</v>
      </c>
      <c r="G48" s="120">
        <v>60</v>
      </c>
      <c r="H48" s="120">
        <v>0</v>
      </c>
      <c r="I48" s="120">
        <v>0</v>
      </c>
      <c r="J48" s="120">
        <v>0</v>
      </c>
      <c r="K48" s="120">
        <v>151</v>
      </c>
      <c r="L48" s="120">
        <v>0</v>
      </c>
      <c r="M48" s="120">
        <v>0</v>
      </c>
      <c r="N48" s="120">
        <v>0</v>
      </c>
      <c r="O48" s="120">
        <v>3</v>
      </c>
      <c r="P48" s="120">
        <v>1</v>
      </c>
      <c r="Q48" s="121">
        <v>52</v>
      </c>
    </row>
    <row r="49" spans="1:17" ht="18" customHeight="1" thickBot="1">
      <c r="A49" s="68">
        <v>42</v>
      </c>
      <c r="B49" s="69" t="s">
        <v>242</v>
      </c>
      <c r="C49" s="122">
        <v>0</v>
      </c>
      <c r="D49" s="122">
        <v>0</v>
      </c>
      <c r="E49" s="122">
        <v>0</v>
      </c>
      <c r="F49" s="122">
        <v>0</v>
      </c>
      <c r="G49" s="122">
        <v>51</v>
      </c>
      <c r="H49" s="122">
        <v>0</v>
      </c>
      <c r="I49" s="122">
        <v>0</v>
      </c>
      <c r="J49" s="122">
        <v>0</v>
      </c>
      <c r="K49" s="122">
        <v>19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3">
        <v>32</v>
      </c>
    </row>
    <row r="50" spans="1:17" ht="18" customHeight="1" thickBot="1">
      <c r="A50" s="256" t="s">
        <v>243</v>
      </c>
      <c r="B50" s="257"/>
      <c r="C50" s="124">
        <f>SUM(C8:C49)</f>
        <v>15</v>
      </c>
      <c r="D50" s="124">
        <f aca="true" t="shared" si="0" ref="D50:P50">SUM(D8:D49)</f>
        <v>98</v>
      </c>
      <c r="E50" s="124">
        <f t="shared" si="0"/>
        <v>3</v>
      </c>
      <c r="F50" s="124">
        <f t="shared" si="0"/>
        <v>3</v>
      </c>
      <c r="G50" s="124">
        <f t="shared" si="0"/>
        <v>2720</v>
      </c>
      <c r="H50" s="124">
        <f t="shared" si="0"/>
        <v>0</v>
      </c>
      <c r="I50" s="124">
        <f t="shared" si="0"/>
        <v>204</v>
      </c>
      <c r="J50" s="124">
        <f t="shared" si="0"/>
        <v>222</v>
      </c>
      <c r="K50" s="124">
        <f t="shared" si="0"/>
        <v>2062</v>
      </c>
      <c r="L50" s="124">
        <f t="shared" si="0"/>
        <v>41</v>
      </c>
      <c r="M50" s="124">
        <f t="shared" si="0"/>
        <v>0</v>
      </c>
      <c r="N50" s="124">
        <f t="shared" si="0"/>
        <v>0</v>
      </c>
      <c r="O50" s="124">
        <f t="shared" si="0"/>
        <v>57</v>
      </c>
      <c r="P50" s="124">
        <f t="shared" si="0"/>
        <v>50</v>
      </c>
      <c r="Q50" s="182">
        <f>SUM(Q8:Q49)</f>
        <v>1033</v>
      </c>
    </row>
    <row r="52" spans="2:19" ht="15.75">
      <c r="B52" s="279" t="s">
        <v>130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46"/>
      <c r="N52" s="246"/>
      <c r="O52" s="246"/>
      <c r="P52" s="246"/>
      <c r="Q52" s="246"/>
      <c r="R52" s="246"/>
      <c r="S52" s="246"/>
    </row>
    <row r="54" ht="12.75">
      <c r="B54" s="34" t="s">
        <v>197</v>
      </c>
    </row>
    <row r="56" ht="12.75">
      <c r="B56" t="s">
        <v>192</v>
      </c>
    </row>
  </sheetData>
  <sheetProtection/>
  <mergeCells count="10">
    <mergeCell ref="O1:Q1"/>
    <mergeCell ref="A2:Q2"/>
    <mergeCell ref="A3:Q3"/>
    <mergeCell ref="A4:Q4"/>
    <mergeCell ref="B52:S52"/>
    <mergeCell ref="A50:B50"/>
    <mergeCell ref="B5:B6"/>
    <mergeCell ref="A5:A6"/>
    <mergeCell ref="O5:Q5"/>
    <mergeCell ref="C5:N5"/>
  </mergeCells>
  <printOptions/>
  <pageMargins left="0.3937007874015748" right="0" top="0" bottom="0" header="0" footer="0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49"/>
  <sheetViews>
    <sheetView tabSelected="1" view="pageBreakPreview" zoomScale="75" zoomScaleNormal="75" zoomScaleSheetLayoutView="75" workbookViewId="0" topLeftCell="A40">
      <selection activeCell="C48" sqref="C48"/>
    </sheetView>
  </sheetViews>
  <sheetFormatPr defaultColWidth="9.00390625" defaultRowHeight="12.75"/>
  <cols>
    <col min="1" max="1" width="4.375" style="0" customWidth="1"/>
    <col min="2" max="2" width="67.75390625" style="0" customWidth="1"/>
    <col min="3" max="3" width="48.625" style="0" customWidth="1"/>
    <col min="4" max="4" width="42.00390625" style="0" customWidth="1"/>
  </cols>
  <sheetData>
    <row r="1" spans="1:4" ht="39.75" customHeight="1" thickBot="1">
      <c r="A1" s="336" t="s">
        <v>19</v>
      </c>
      <c r="B1" s="337"/>
      <c r="C1" s="337"/>
      <c r="D1" s="337"/>
    </row>
    <row r="2" spans="1:6" ht="83.25" customHeight="1" thickBot="1">
      <c r="A2" s="234" t="s">
        <v>116</v>
      </c>
      <c r="B2" s="235" t="s">
        <v>158</v>
      </c>
      <c r="C2" s="236" t="s">
        <v>159</v>
      </c>
      <c r="D2" s="237" t="s">
        <v>160</v>
      </c>
      <c r="E2" s="46"/>
      <c r="F2" s="46"/>
    </row>
    <row r="3" spans="1:4" ht="61.5" customHeight="1">
      <c r="A3" s="210">
        <v>1</v>
      </c>
      <c r="B3" s="201" t="s">
        <v>27</v>
      </c>
      <c r="C3" s="222" t="s">
        <v>283</v>
      </c>
      <c r="D3" s="212" t="s">
        <v>251</v>
      </c>
    </row>
    <row r="4" spans="1:4" ht="61.5" customHeight="1">
      <c r="A4" s="199">
        <v>2</v>
      </c>
      <c r="B4" s="202" t="s">
        <v>201</v>
      </c>
      <c r="C4" s="223" t="s">
        <v>284</v>
      </c>
      <c r="D4" s="213" t="s">
        <v>1</v>
      </c>
    </row>
    <row r="5" spans="1:4" ht="63" customHeight="1">
      <c r="A5" s="199">
        <v>3</v>
      </c>
      <c r="B5" s="202" t="s">
        <v>41</v>
      </c>
      <c r="C5" s="223" t="s">
        <v>285</v>
      </c>
      <c r="D5" s="213" t="s">
        <v>252</v>
      </c>
    </row>
    <row r="6" spans="1:4" ht="63.75" customHeight="1">
      <c r="A6" s="199">
        <v>4</v>
      </c>
      <c r="B6" s="202" t="s">
        <v>28</v>
      </c>
      <c r="C6" s="223" t="s">
        <v>76</v>
      </c>
      <c r="D6" s="213" t="s">
        <v>304</v>
      </c>
    </row>
    <row r="7" spans="1:4" ht="61.5" customHeight="1">
      <c r="A7" s="199">
        <v>5</v>
      </c>
      <c r="B7" s="202" t="s">
        <v>29</v>
      </c>
      <c r="C7" s="223" t="s">
        <v>2</v>
      </c>
      <c r="D7" s="213" t="s">
        <v>303</v>
      </c>
    </row>
    <row r="8" spans="1:4" ht="54.75" customHeight="1">
      <c r="A8" s="199">
        <v>6</v>
      </c>
      <c r="B8" s="202" t="s">
        <v>30</v>
      </c>
      <c r="C8" s="224" t="s">
        <v>247</v>
      </c>
      <c r="D8" s="214" t="s">
        <v>4</v>
      </c>
    </row>
    <row r="9" spans="1:4" ht="60.75" customHeight="1">
      <c r="A9" s="199">
        <v>7</v>
      </c>
      <c r="B9" s="202" t="s">
        <v>33</v>
      </c>
      <c r="C9" s="223" t="s">
        <v>77</v>
      </c>
      <c r="D9" s="213" t="s">
        <v>5</v>
      </c>
    </row>
    <row r="10" spans="1:4" ht="81.75" customHeight="1">
      <c r="A10" s="199">
        <v>8</v>
      </c>
      <c r="B10" s="202" t="s">
        <v>34</v>
      </c>
      <c r="C10" s="223" t="s">
        <v>248</v>
      </c>
      <c r="D10" s="213" t="s">
        <v>6</v>
      </c>
    </row>
    <row r="11" spans="1:4" ht="54.75" customHeight="1">
      <c r="A11" s="199">
        <v>9</v>
      </c>
      <c r="B11" s="202" t="s">
        <v>202</v>
      </c>
      <c r="C11" s="223" t="s">
        <v>249</v>
      </c>
      <c r="D11" s="213" t="s">
        <v>305</v>
      </c>
    </row>
    <row r="12" spans="1:4" ht="94.5" customHeight="1">
      <c r="A12" s="199">
        <v>10</v>
      </c>
      <c r="B12" s="202" t="s">
        <v>253</v>
      </c>
      <c r="C12" s="223" t="s">
        <v>254</v>
      </c>
      <c r="D12" s="213" t="s">
        <v>302</v>
      </c>
    </row>
    <row r="13" spans="1:4" ht="72.75" customHeight="1">
      <c r="A13" s="221">
        <v>11</v>
      </c>
      <c r="B13" s="202" t="s">
        <v>42</v>
      </c>
      <c r="C13" s="223" t="s">
        <v>255</v>
      </c>
      <c r="D13" s="213" t="s">
        <v>7</v>
      </c>
    </row>
    <row r="14" spans="1:4" s="116" customFormat="1" ht="74.25" customHeight="1">
      <c r="A14" s="221">
        <v>12</v>
      </c>
      <c r="B14" s="202" t="s">
        <v>39</v>
      </c>
      <c r="C14" s="223" t="s">
        <v>8</v>
      </c>
      <c r="D14" s="213" t="s">
        <v>306</v>
      </c>
    </row>
    <row r="15" spans="1:4" ht="61.5" customHeight="1">
      <c r="A15" s="199">
        <v>13</v>
      </c>
      <c r="B15" s="202" t="s">
        <v>35</v>
      </c>
      <c r="C15" s="223" t="s">
        <v>9</v>
      </c>
      <c r="D15" s="213" t="s">
        <v>307</v>
      </c>
    </row>
    <row r="16" spans="1:4" ht="63" customHeight="1">
      <c r="A16" s="199">
        <v>14</v>
      </c>
      <c r="B16" s="202" t="s">
        <v>257</v>
      </c>
      <c r="C16" s="238" t="s">
        <v>312</v>
      </c>
      <c r="D16" s="213" t="s">
        <v>256</v>
      </c>
    </row>
    <row r="17" spans="1:4" ht="60" customHeight="1">
      <c r="A17" s="199">
        <v>15</v>
      </c>
      <c r="B17" s="202" t="s">
        <v>258</v>
      </c>
      <c r="C17" s="223" t="s">
        <v>274</v>
      </c>
      <c r="D17" s="213" t="s">
        <v>308</v>
      </c>
    </row>
    <row r="18" spans="1:4" ht="54.75" customHeight="1">
      <c r="A18" s="199">
        <v>16</v>
      </c>
      <c r="B18" s="218" t="s">
        <v>38</v>
      </c>
      <c r="C18" s="223" t="s">
        <v>259</v>
      </c>
      <c r="D18" s="213" t="s">
        <v>309</v>
      </c>
    </row>
    <row r="19" spans="1:4" ht="78.75" customHeight="1">
      <c r="A19" s="199">
        <v>17</v>
      </c>
      <c r="B19" s="202" t="s">
        <v>36</v>
      </c>
      <c r="C19" s="223" t="s">
        <v>260</v>
      </c>
      <c r="D19" s="213" t="s">
        <v>310</v>
      </c>
    </row>
    <row r="20" spans="1:4" ht="64.5" customHeight="1">
      <c r="A20" s="199">
        <v>18</v>
      </c>
      <c r="B20" s="202" t="s">
        <v>37</v>
      </c>
      <c r="C20" s="223" t="s">
        <v>273</v>
      </c>
      <c r="D20" s="213" t="s">
        <v>311</v>
      </c>
    </row>
    <row r="21" spans="1:4" ht="70.5" customHeight="1">
      <c r="A21" s="199">
        <v>19</v>
      </c>
      <c r="B21" s="203" t="s">
        <v>40</v>
      </c>
      <c r="C21" s="223" t="s">
        <v>286</v>
      </c>
      <c r="D21" s="213" t="s">
        <v>301</v>
      </c>
    </row>
    <row r="22" spans="1:4" ht="58.5" customHeight="1">
      <c r="A22" s="199">
        <v>20</v>
      </c>
      <c r="B22" s="202" t="s">
        <v>262</v>
      </c>
      <c r="C22" s="223" t="s">
        <v>79</v>
      </c>
      <c r="D22" s="216" t="s">
        <v>10</v>
      </c>
    </row>
    <row r="23" spans="1:4" ht="58.5" customHeight="1">
      <c r="A23" s="199">
        <v>21</v>
      </c>
      <c r="B23" s="202" t="s">
        <v>43</v>
      </c>
      <c r="C23" s="223" t="s">
        <v>78</v>
      </c>
      <c r="D23" s="213" t="s">
        <v>287</v>
      </c>
    </row>
    <row r="24" spans="1:4" ht="60" customHeight="1">
      <c r="A24" s="199">
        <v>22</v>
      </c>
      <c r="B24" s="202" t="s">
        <v>44</v>
      </c>
      <c r="C24" s="225" t="s">
        <v>11</v>
      </c>
      <c r="D24" s="215" t="s">
        <v>261</v>
      </c>
    </row>
    <row r="25" spans="1:4" ht="58.5" customHeight="1">
      <c r="A25" s="199">
        <v>23</v>
      </c>
      <c r="B25" s="202" t="s">
        <v>45</v>
      </c>
      <c r="C25" s="223" t="s">
        <v>12</v>
      </c>
      <c r="D25" s="213" t="s">
        <v>288</v>
      </c>
    </row>
    <row r="26" spans="1:4" ht="54.75" customHeight="1">
      <c r="A26" s="199">
        <v>24</v>
      </c>
      <c r="B26" s="202" t="s">
        <v>46</v>
      </c>
      <c r="C26" s="223" t="s">
        <v>276</v>
      </c>
      <c r="D26" s="213" t="s">
        <v>80</v>
      </c>
    </row>
    <row r="27" spans="1:4" ht="54.75" customHeight="1">
      <c r="A27" s="199">
        <v>25</v>
      </c>
      <c r="B27" s="202" t="s">
        <v>47</v>
      </c>
      <c r="C27" s="226" t="s">
        <v>250</v>
      </c>
      <c r="D27" s="215" t="s">
        <v>263</v>
      </c>
    </row>
    <row r="28" spans="1:4" ht="54.75" customHeight="1">
      <c r="A28" s="199">
        <v>26</v>
      </c>
      <c r="B28" s="203" t="s">
        <v>264</v>
      </c>
      <c r="C28" s="223" t="s">
        <v>277</v>
      </c>
      <c r="D28" s="213" t="s">
        <v>13</v>
      </c>
    </row>
    <row r="29" spans="1:4" ht="54.75" customHeight="1">
      <c r="A29" s="199">
        <v>27</v>
      </c>
      <c r="B29" s="202" t="s">
        <v>48</v>
      </c>
      <c r="C29" s="223" t="s">
        <v>278</v>
      </c>
      <c r="D29" s="213" t="s">
        <v>14</v>
      </c>
    </row>
    <row r="30" spans="1:4" ht="54.75" customHeight="1">
      <c r="A30" s="199">
        <v>28</v>
      </c>
      <c r="B30" s="202" t="s">
        <v>49</v>
      </c>
      <c r="C30" s="223" t="s">
        <v>279</v>
      </c>
      <c r="D30" s="213" t="s">
        <v>290</v>
      </c>
    </row>
    <row r="31" spans="1:4" ht="63" customHeight="1">
      <c r="A31" s="199">
        <v>29</v>
      </c>
      <c r="B31" s="202" t="s">
        <v>50</v>
      </c>
      <c r="C31" s="223" t="s">
        <v>275</v>
      </c>
      <c r="D31" s="213" t="s">
        <v>15</v>
      </c>
    </row>
    <row r="32" spans="1:4" ht="56.25" customHeight="1">
      <c r="A32" s="199">
        <v>30</v>
      </c>
      <c r="B32" s="202" t="s">
        <v>203</v>
      </c>
      <c r="C32" s="223" t="s">
        <v>0</v>
      </c>
      <c r="D32" s="213" t="s">
        <v>291</v>
      </c>
    </row>
    <row r="33" spans="1:4" ht="48" customHeight="1">
      <c r="A33" s="199">
        <v>31</v>
      </c>
      <c r="B33" s="204" t="s">
        <v>74</v>
      </c>
      <c r="C33" s="223" t="s">
        <v>16</v>
      </c>
      <c r="D33" s="213" t="s">
        <v>289</v>
      </c>
    </row>
    <row r="34" spans="1:4" ht="52.5" customHeight="1">
      <c r="A34" s="199">
        <v>32</v>
      </c>
      <c r="B34" s="205" t="s">
        <v>69</v>
      </c>
      <c r="C34" s="223" t="s">
        <v>297</v>
      </c>
      <c r="D34" s="213" t="s">
        <v>292</v>
      </c>
    </row>
    <row r="35" spans="1:4" ht="51" customHeight="1">
      <c r="A35" s="199">
        <v>33</v>
      </c>
      <c r="B35" s="206" t="s">
        <v>70</v>
      </c>
      <c r="C35" s="223" t="s">
        <v>17</v>
      </c>
      <c r="D35" s="213" t="s">
        <v>293</v>
      </c>
    </row>
    <row r="36" spans="1:4" ht="48.75" customHeight="1">
      <c r="A36" s="199">
        <v>34</v>
      </c>
      <c r="B36" s="205" t="s">
        <v>71</v>
      </c>
      <c r="C36" s="223" t="s">
        <v>280</v>
      </c>
      <c r="D36" s="213" t="s">
        <v>295</v>
      </c>
    </row>
    <row r="37" spans="1:4" ht="48.75" customHeight="1">
      <c r="A37" s="199">
        <v>35</v>
      </c>
      <c r="B37" s="205" t="s">
        <v>75</v>
      </c>
      <c r="C37" s="227" t="s">
        <v>281</v>
      </c>
      <c r="D37" s="216" t="s">
        <v>294</v>
      </c>
    </row>
    <row r="38" spans="1:4" ht="49.5" customHeight="1">
      <c r="A38" s="199">
        <v>36</v>
      </c>
      <c r="B38" s="207" t="s">
        <v>72</v>
      </c>
      <c r="C38" s="223" t="s">
        <v>18</v>
      </c>
      <c r="D38" s="213" t="s">
        <v>300</v>
      </c>
    </row>
    <row r="39" spans="1:4" ht="45.75" customHeight="1">
      <c r="A39" s="199">
        <v>37</v>
      </c>
      <c r="B39" s="207" t="s">
        <v>196</v>
      </c>
      <c r="C39" s="223" t="s">
        <v>282</v>
      </c>
      <c r="D39" s="213" t="s">
        <v>299</v>
      </c>
    </row>
    <row r="40" spans="1:4" ht="57.75" customHeight="1">
      <c r="A40" s="199">
        <v>38</v>
      </c>
      <c r="B40" s="208" t="s">
        <v>195</v>
      </c>
      <c r="C40" s="223" t="s">
        <v>82</v>
      </c>
      <c r="D40" s="213" t="s">
        <v>272</v>
      </c>
    </row>
    <row r="41" spans="1:4" ht="61.5" customHeight="1" thickBot="1">
      <c r="A41" s="200">
        <v>39</v>
      </c>
      <c r="B41" s="209" t="s">
        <v>73</v>
      </c>
      <c r="C41" s="228" t="s">
        <v>81</v>
      </c>
      <c r="D41" s="217" t="s">
        <v>298</v>
      </c>
    </row>
    <row r="42" spans="1:4" ht="58.5" customHeight="1">
      <c r="A42" s="230">
        <v>40</v>
      </c>
      <c r="B42" s="231" t="s">
        <v>269</v>
      </c>
      <c r="C42" s="232" t="s">
        <v>267</v>
      </c>
      <c r="D42" s="233" t="s">
        <v>268</v>
      </c>
    </row>
    <row r="43" spans="1:4" ht="63" customHeight="1">
      <c r="A43" s="221">
        <v>41</v>
      </c>
      <c r="B43" s="219" t="s">
        <v>270</v>
      </c>
      <c r="C43" s="227" t="s">
        <v>3</v>
      </c>
      <c r="D43" s="216" t="s">
        <v>296</v>
      </c>
    </row>
    <row r="44" spans="1:4" ht="63" customHeight="1" thickBot="1">
      <c r="A44" s="200">
        <v>42</v>
      </c>
      <c r="B44" s="209" t="s">
        <v>265</v>
      </c>
      <c r="C44" s="229" t="s">
        <v>271</v>
      </c>
      <c r="D44" s="220" t="s">
        <v>266</v>
      </c>
    </row>
    <row r="45" spans="1:4" ht="61.5" customHeight="1" thickBot="1">
      <c r="A45" s="200">
        <v>43</v>
      </c>
      <c r="B45" s="219" t="s">
        <v>315</v>
      </c>
      <c r="C45" s="229" t="s">
        <v>314</v>
      </c>
      <c r="D45" s="220" t="s">
        <v>313</v>
      </c>
    </row>
    <row r="46" spans="1:4" ht="18">
      <c r="A46" s="59"/>
      <c r="B46" s="59"/>
      <c r="C46" s="59"/>
      <c r="D46" s="59"/>
    </row>
    <row r="47" spans="1:4" ht="80.25" customHeight="1">
      <c r="A47" s="59"/>
      <c r="B47" s="211"/>
      <c r="C47" s="185"/>
      <c r="D47" s="59"/>
    </row>
    <row r="49" ht="42.75" customHeight="1">
      <c r="B49" s="30"/>
    </row>
  </sheetData>
  <mergeCells count="1">
    <mergeCell ref="A1:D1"/>
  </mergeCells>
  <hyperlinks>
    <hyperlink ref="C8" r:id="rId1" display="63002 Харківська обл. м.Валки вул.Харківська,34(К.Лібкнехта,34) valki_tcso@ukr.net"/>
  </hyperlinks>
  <printOptions horizontalCentered="1"/>
  <pageMargins left="0.11811023622047245" right="0.1968503937007874" top="0.2755905511811024" bottom="0.1968503937007874" header="0" footer="0"/>
  <pageSetup fitToHeight="2" horizontalDpi="600" verticalDpi="600" orientation="portrait" paperSize="9" scale="58" r:id="rId2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sultan</dc:creator>
  <cp:keywords/>
  <dc:description/>
  <cp:lastModifiedBy>ussr</cp:lastModifiedBy>
  <cp:lastPrinted>2019-04-18T08:47:20Z</cp:lastPrinted>
  <dcterms:created xsi:type="dcterms:W3CDTF">2008-12-12T16:55:00Z</dcterms:created>
  <dcterms:modified xsi:type="dcterms:W3CDTF">2019-04-18T09:00:19Z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